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85" yWindow="150" windowWidth="10710" windowHeight="7320" activeTab="1"/>
  </bookViews>
  <sheets>
    <sheet name="План затрар2013" sheetId="1" r:id="rId1"/>
    <sheet name="Баланс 2013" sheetId="2" r:id="rId2"/>
    <sheet name="Лист3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<sst xmlns="http://schemas.openxmlformats.org/spreadsheetml/2006/main" count="108" uniqueCount="80">
  <si>
    <t>Объединенный Институт Ядерных Исследований  г.Дубна Моск.обл. за 2012 год</t>
  </si>
  <si>
    <t>Форма раскрытия информации о структуре и объемах затрат</t>
  </si>
  <si>
    <t>на оказание услуг по передаче электрической энергии сетевыми</t>
  </si>
  <si>
    <t>организациями, регулирование тарифов на услуги которых</t>
  </si>
  <si>
    <t>осуществляется методом индексации на основе долгосрочных параметров</t>
  </si>
  <si>
    <t>№ п/п</t>
  </si>
  <si>
    <t>Показатель</t>
  </si>
  <si>
    <t>Ед.
изм.</t>
  </si>
  <si>
    <t>Примечание ***</t>
  </si>
  <si>
    <t>факт **</t>
  </si>
  <si>
    <t>I</t>
  </si>
  <si>
    <t>Необходимая валовая выручка на содержание (котловая)</t>
  </si>
  <si>
    <t>тыс. руб.</t>
  </si>
  <si>
    <t>1</t>
  </si>
  <si>
    <t>Необходимая валовая выручка на содержание (собственная)</t>
  </si>
  <si>
    <t>1.1</t>
  </si>
  <si>
    <t>Себестоимость, всего, в том числе:</t>
  </si>
  <si>
    <t>1.1.1</t>
  </si>
  <si>
    <t>Материальные расходы, всего</t>
  </si>
  <si>
    <t>1.1.1.1</t>
  </si>
  <si>
    <t>в том числе на ремонт</t>
  </si>
  <si>
    <t>1.1.2</t>
  </si>
  <si>
    <t>Фонд оплаты труда и отчисления на социальные нужды, всего</t>
  </si>
  <si>
    <t>1.1.1.2</t>
  </si>
  <si>
    <t>1.1.3</t>
  </si>
  <si>
    <t>Амортизационные отчисления</t>
  </si>
  <si>
    <t>1.1.4</t>
  </si>
  <si>
    <t>Прочие расходы</t>
  </si>
  <si>
    <t>1.1.4.1</t>
  </si>
  <si>
    <t>арендная плата</t>
  </si>
  <si>
    <t>1.1.4.2</t>
  </si>
  <si>
    <t>налоги, пошлины и сборы</t>
  </si>
  <si>
    <t>1.1.4.3</t>
  </si>
  <si>
    <t>другие прочие расходы</t>
  </si>
  <si>
    <t>1.2</t>
  </si>
  <si>
    <t>Прибыль до налогообложения</t>
  </si>
  <si>
    <t>1.2.1</t>
  </si>
  <si>
    <t>Налог на прибыль</t>
  </si>
  <si>
    <t>1.2.2</t>
  </si>
  <si>
    <t>Чистая прибыль, всего, в том числе:</t>
  </si>
  <si>
    <t>1.2.2.1</t>
  </si>
  <si>
    <t>прибыль на капитальные вложения (инвестиции)</t>
  </si>
  <si>
    <t>1.2.2.2</t>
  </si>
  <si>
    <t>прибыль на возврат инвестиционных кредитов</t>
  </si>
  <si>
    <t>1.2.2.3</t>
  </si>
  <si>
    <t>дивиденды по акциям</t>
  </si>
  <si>
    <t>1.2.2.4</t>
  </si>
  <si>
    <t>прочие расходы из прибыли</t>
  </si>
  <si>
    <t>1.3</t>
  </si>
  <si>
    <t>Недополученный по независящим причинам доход (+)/избыток средств, полученный в предыдущем периоде регулирования (-)</t>
  </si>
  <si>
    <t>II</t>
  </si>
  <si>
    <t>Справочно: расходы на ремонт, всего (п. 1.1.1.1 + п. 1.1.1.2)</t>
  </si>
  <si>
    <t>III</t>
  </si>
  <si>
    <t>Необходимая валовая выручка на оплату технологического расхода электроэнергии (котловая)</t>
  </si>
  <si>
    <t>Необходимая валовая выручка на оплату технологического расхода электроэнергии (собственная)</t>
  </si>
  <si>
    <t>Примечание: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</si>
  <si>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"план" указываются соответствующие значения.</t>
    </r>
  </si>
  <si>
    <r>
      <t>____</t>
    </r>
    <r>
      <rPr>
        <sz val="10"/>
        <rFont val="Times New Roman"/>
        <family val="1"/>
      </rPr>
      <t>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</si>
  <si>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___</t>
    </r>
    <r>
      <rPr>
        <sz val="10"/>
        <rFont val="Times New Roman"/>
        <family val="1"/>
      </rPr>
      <t>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При наличии отклонений фактических значений показателей от плановых значений более чем на 15 процентов в столбце "Примечание" указываются причины их возникновения.</t>
    </r>
  </si>
  <si>
    <t>Год 2013</t>
  </si>
  <si>
    <t>Показатели</t>
  </si>
  <si>
    <t>Всего</t>
  </si>
  <si>
    <t>ВН</t>
  </si>
  <si>
    <t>СН1</t>
  </si>
  <si>
    <t>СН11</t>
  </si>
  <si>
    <t>НН</t>
  </si>
  <si>
    <t>СН2</t>
  </si>
  <si>
    <t xml:space="preserve">Поступление эл.энергии в сеть , ВСЕГО </t>
  </si>
  <si>
    <t xml:space="preserve">Потери электроэнергии в сети </t>
  </si>
  <si>
    <t>то же в %</t>
  </si>
  <si>
    <t>Полезный отпуск из сети потребителям ОАО"Мосэнергосбыт"и смежной сети</t>
  </si>
  <si>
    <t>Фактически технологические потери эл.энергии на транспорт в сетях ОИЯИ в 2012г. составили  -2,034 млн .кВтч.</t>
  </si>
  <si>
    <t>или - 1,4172% от поступления в сеть.Стоимость покупки этих потерь за данный период  -  2923,458 тыс.руб.</t>
  </si>
  <si>
    <t>Возмещение стоимости покупки этих потерь -  2978,116 тыс.руб.</t>
  </si>
  <si>
    <t>Транспортный баланс электрической энергии ОИЯИ в 2013 году (млн .кВтч.)</t>
  </si>
  <si>
    <t>Период регулирования (2013) КЦТ</t>
  </si>
  <si>
    <t>факт 2013 год</t>
  </si>
  <si>
    <t>Нормативные технологических потери эл.энергии при ее передаче по сетям ОИЯИ на 2013г. утвержденны Приказом Минэнего России №431 от 13.09.2012 г.в размере - 1,32%</t>
  </si>
  <si>
    <t>план общ. *</t>
  </si>
  <si>
    <t>транзит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</si>
</sst>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00"/>
    <numFmt numFmtId="182" formatCode="0.0000"/>
    <numFmt numFmtId="183" formatCode="0.000"/>
  </numFmts>
  <fonts count="19">
    <font>
      <sz val="10"/>
      <name val="Arial"/>
      <family val="0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9"/>
      <name val="Times New Roman"/>
      <family val="1"/>
    </font>
    <font>
      <sz val="11"/>
      <color indexed="10"/>
      <name val="Times New Roman"/>
      <family val="1"/>
    </font>
    <font>
      <sz val="10"/>
      <name val="Times New Roman"/>
      <family val="1"/>
    </font>
    <font>
      <sz val="10"/>
      <color indexed="9"/>
      <name val="Times New Roman"/>
      <family val="1"/>
    </font>
    <font>
      <b/>
      <sz val="11"/>
      <name val="Times New Roman"/>
      <family val="1"/>
    </font>
    <font>
      <sz val="10"/>
      <name val="Arial Cyr"/>
      <family val="0"/>
    </font>
    <font>
      <sz val="10"/>
      <color indexed="9"/>
      <name val="Arial"/>
      <family val="0"/>
    </font>
    <font>
      <sz val="10"/>
      <name val="Times New Roman Cyr"/>
      <family val="1"/>
    </font>
    <font>
      <sz val="12"/>
      <name val="Times New Roman Cyr"/>
      <family val="1"/>
    </font>
    <font>
      <b/>
      <sz val="9"/>
      <name val="Tahoma"/>
      <family val="2"/>
    </font>
    <font>
      <sz val="12"/>
      <name val="Times New Roman"/>
      <family val="1"/>
    </font>
    <font>
      <sz val="8"/>
      <name val="Times New Roman Cyr"/>
      <family val="1"/>
    </font>
    <font>
      <sz val="9"/>
      <name val="Times New Roman Cyr"/>
      <family val="1"/>
    </font>
    <font>
      <sz val="12"/>
      <color indexed="8"/>
      <name val="Times New Roman CYR"/>
      <family val="0"/>
    </font>
    <font>
      <sz val="9"/>
      <name val="Tahoma"/>
      <family val="2"/>
    </font>
    <font>
      <sz val="12"/>
      <color indexed="9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0" borderId="1" applyBorder="0">
      <alignment horizontal="center" vertical="center" wrapText="1"/>
      <protection/>
    </xf>
    <xf numFmtId="0" fontId="10" fillId="0" borderId="0">
      <alignment/>
      <protection/>
    </xf>
    <xf numFmtId="0" fontId="8" fillId="0" borderId="0">
      <alignment/>
      <protection/>
    </xf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" fontId="17" fillId="2" borderId="0" applyFont="0" applyBorder="0">
      <alignment horizontal="right"/>
      <protection/>
    </xf>
  </cellStyleXfs>
  <cellXfs count="9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2" xfId="0" applyFont="1" applyBorder="1" applyAlignment="1">
      <alignment horizontal="center" vertical="center"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 applyProtection="1">
      <alignment vertical="top" wrapText="1"/>
      <protection locked="0"/>
    </xf>
    <xf numFmtId="181" fontId="9" fillId="0" borderId="0" xfId="0" applyNumberFormat="1" applyFont="1" applyBorder="1" applyAlignment="1">
      <alignment/>
    </xf>
    <xf numFmtId="0" fontId="5" fillId="0" borderId="3" xfId="18" applyNumberFormat="1" applyFont="1" applyFill="1" applyBorder="1" applyAlignment="1" applyProtection="1">
      <alignment horizontal="center" vertical="center" wrapText="1"/>
      <protection/>
    </xf>
    <xf numFmtId="0" fontId="5" fillId="0" borderId="4" xfId="18" applyNumberFormat="1" applyFont="1" applyFill="1" applyBorder="1" applyAlignment="1" applyProtection="1">
      <alignment horizontal="center" vertical="center" wrapText="1"/>
      <protection/>
    </xf>
    <xf numFmtId="0" fontId="13" fillId="0" borderId="5" xfId="17" applyFont="1" applyBorder="1" applyProtection="1">
      <alignment horizontal="center" vertical="center" wrapText="1"/>
      <protection locked="0"/>
    </xf>
    <xf numFmtId="0" fontId="13" fillId="0" borderId="6" xfId="17" applyFont="1" applyBorder="1" applyProtection="1">
      <alignment horizontal="center" vertical="center" wrapText="1"/>
      <protection locked="0"/>
    </xf>
    <xf numFmtId="0" fontId="14" fillId="0" borderId="0" xfId="18" applyNumberFormat="1" applyFont="1" applyFill="1" applyBorder="1" applyAlignment="1" applyProtection="1">
      <alignment horizontal="center" vertical="top"/>
      <protection/>
    </xf>
    <xf numFmtId="0" fontId="11" fillId="0" borderId="4" xfId="18" applyNumberFormat="1" applyFont="1" applyFill="1" applyBorder="1" applyAlignment="1" applyProtection="1">
      <alignment horizontal="center" vertical="top" wrapText="1"/>
      <protection/>
    </xf>
    <xf numFmtId="0" fontId="14" fillId="0" borderId="3" xfId="18" applyNumberFormat="1" applyFont="1" applyFill="1" applyBorder="1" applyAlignment="1" applyProtection="1">
      <alignment horizontal="center" vertical="top" wrapText="1"/>
      <protection/>
    </xf>
    <xf numFmtId="0" fontId="14" fillId="0" borderId="4" xfId="18" applyNumberFormat="1" applyFont="1" applyFill="1" applyBorder="1" applyAlignment="1" applyProtection="1">
      <alignment horizontal="center" vertical="top"/>
      <protection/>
    </xf>
    <xf numFmtId="0" fontId="14" fillId="0" borderId="4" xfId="18" applyNumberFormat="1" applyFont="1" applyFill="1" applyBorder="1" applyAlignment="1" applyProtection="1">
      <alignment horizontal="center" vertical="top" wrapText="1"/>
      <protection/>
    </xf>
    <xf numFmtId="0" fontId="5" fillId="0" borderId="7" xfId="17" applyFont="1" applyBorder="1" applyAlignment="1" applyProtection="1">
      <alignment horizontal="center" vertical="center" wrapText="1"/>
      <protection locked="0"/>
    </xf>
    <xf numFmtId="0" fontId="5" fillId="0" borderId="7" xfId="0" applyFont="1" applyBorder="1" applyAlignment="1">
      <alignment horizontal="center"/>
    </xf>
    <xf numFmtId="0" fontId="5" fillId="0" borderId="2" xfId="17" applyFont="1" applyBorder="1" applyAlignment="1" applyProtection="1">
      <alignment horizontal="center" vertical="center" wrapText="1"/>
      <protection locked="0"/>
    </xf>
    <xf numFmtId="0" fontId="5" fillId="0" borderId="4" xfId="17" applyFont="1" applyBorder="1" applyAlignment="1" applyProtection="1">
      <alignment horizontal="center" vertical="center" wrapText="1"/>
      <protection locked="0"/>
    </xf>
    <xf numFmtId="0" fontId="15" fillId="0" borderId="0" xfId="18" applyFont="1" applyBorder="1" applyAlignment="1">
      <alignment horizontal="center" wrapText="1"/>
      <protection/>
    </xf>
    <xf numFmtId="0" fontId="13" fillId="0" borderId="4" xfId="18" applyFont="1" applyBorder="1" applyAlignment="1">
      <alignment wrapText="1"/>
      <protection/>
    </xf>
    <xf numFmtId="182" fontId="13" fillId="0" borderId="3" xfId="18" applyNumberFormat="1" applyFont="1" applyFill="1" applyBorder="1" applyAlignment="1">
      <alignment/>
      <protection/>
    </xf>
    <xf numFmtId="182" fontId="16" fillId="0" borderId="4" xfId="18" applyNumberFormat="1" applyFont="1" applyBorder="1">
      <alignment/>
      <protection/>
    </xf>
    <xf numFmtId="1" fontId="11" fillId="0" borderId="4" xfId="18" applyNumberFormat="1" applyFont="1" applyBorder="1">
      <alignment/>
      <protection/>
    </xf>
    <xf numFmtId="182" fontId="11" fillId="3" borderId="4" xfId="18" applyNumberFormat="1" applyFont="1" applyFill="1" applyBorder="1">
      <alignment/>
      <protection/>
    </xf>
    <xf numFmtId="2" fontId="11" fillId="0" borderId="4" xfId="18" applyNumberFormat="1" applyFont="1" applyBorder="1">
      <alignment/>
      <protection/>
    </xf>
    <xf numFmtId="181" fontId="13" fillId="0" borderId="8" xfId="23" applyNumberFormat="1" applyFont="1" applyFill="1" applyBorder="1" applyProtection="1">
      <alignment horizontal="right"/>
      <protection/>
    </xf>
    <xf numFmtId="181" fontId="13" fillId="0" borderId="9" xfId="23" applyNumberFormat="1" applyFont="1" applyFill="1" applyBorder="1" applyProtection="1">
      <alignment horizontal="right"/>
      <protection/>
    </xf>
    <xf numFmtId="3" fontId="13" fillId="0" borderId="9" xfId="23" applyNumberFormat="1" applyFont="1" applyFill="1" applyBorder="1" applyProtection="1">
      <alignment horizontal="right"/>
      <protection/>
    </xf>
    <xf numFmtId="182" fontId="13" fillId="0" borderId="3" xfId="18" applyNumberFormat="1" applyFont="1" applyBorder="1" applyAlignment="1">
      <alignment/>
      <protection/>
    </xf>
    <xf numFmtId="182" fontId="16" fillId="0" borderId="4" xfId="18" applyNumberFormat="1" applyFont="1" applyFill="1" applyBorder="1">
      <alignment/>
      <protection/>
    </xf>
    <xf numFmtId="1" fontId="13" fillId="0" borderId="4" xfId="18" applyNumberFormat="1" applyFont="1" applyFill="1" applyBorder="1" applyAlignment="1">
      <alignment/>
      <protection/>
    </xf>
    <xf numFmtId="182" fontId="13" fillId="0" borderId="4" xfId="18" applyNumberFormat="1" applyFont="1" applyFill="1" applyBorder="1" applyAlignment="1">
      <alignment/>
      <protection/>
    </xf>
    <xf numFmtId="2" fontId="13" fillId="3" borderId="4" xfId="18" applyNumberFormat="1" applyFont="1" applyFill="1" applyBorder="1" applyAlignment="1">
      <alignment/>
      <protection/>
    </xf>
    <xf numFmtId="181" fontId="13" fillId="0" borderId="3" xfId="23" applyNumberFormat="1" applyFont="1" applyFill="1" applyBorder="1" applyProtection="1">
      <alignment horizontal="right"/>
      <protection/>
    </xf>
    <xf numFmtId="181" fontId="13" fillId="0" borderId="4" xfId="23" applyNumberFormat="1" applyFont="1" applyFill="1" applyBorder="1" applyProtection="1">
      <alignment horizontal="right"/>
      <protection/>
    </xf>
    <xf numFmtId="3" fontId="13" fillId="0" borderId="4" xfId="23" applyNumberFormat="1" applyFont="1" applyFill="1" applyBorder="1" applyProtection="1">
      <alignment horizontal="right"/>
      <protection/>
    </xf>
    <xf numFmtId="2" fontId="13" fillId="0" borderId="4" xfId="18" applyNumberFormat="1" applyFont="1" applyFill="1" applyBorder="1" applyAlignment="1">
      <alignment/>
      <protection/>
    </xf>
    <xf numFmtId="181" fontId="13" fillId="0" borderId="4" xfId="23" applyNumberFormat="1" applyFont="1" applyFill="1" applyBorder="1" applyProtection="1">
      <alignment horizontal="right"/>
      <protection locked="0"/>
    </xf>
    <xf numFmtId="3" fontId="13" fillId="0" borderId="4" xfId="23" applyNumberFormat="1" applyFont="1" applyFill="1" applyBorder="1" applyProtection="1">
      <alignment horizontal="right"/>
      <protection locked="0"/>
    </xf>
    <xf numFmtId="181" fontId="13" fillId="0" borderId="4" xfId="23" applyNumberFormat="1" applyFont="1" applyFill="1" applyBorder="1" applyProtection="1">
      <alignment horizontal="right"/>
      <protection locked="0"/>
    </xf>
    <xf numFmtId="0" fontId="13" fillId="0" borderId="4" xfId="0" applyFont="1" applyBorder="1" applyAlignment="1" applyProtection="1">
      <alignment vertical="top" wrapText="1"/>
      <protection locked="0"/>
    </xf>
    <xf numFmtId="183" fontId="13" fillId="0" borderId="3" xfId="18" applyNumberFormat="1" applyFont="1" applyBorder="1" applyAlignment="1">
      <alignment/>
      <protection/>
    </xf>
    <xf numFmtId="183" fontId="13" fillId="0" borderId="4" xfId="18" applyNumberFormat="1" applyFont="1" applyFill="1" applyBorder="1" applyAlignment="1">
      <alignment/>
      <protection/>
    </xf>
    <xf numFmtId="2" fontId="13" fillId="0" borderId="4" xfId="18" applyNumberFormat="1" applyFont="1" applyBorder="1" applyAlignment="1">
      <alignment/>
      <protection/>
    </xf>
    <xf numFmtId="0" fontId="13" fillId="0" borderId="0" xfId="0" applyFont="1" applyFill="1" applyBorder="1" applyAlignment="1" applyProtection="1">
      <alignment horizontal="left" vertical="top" wrapText="1"/>
      <protection locked="0"/>
    </xf>
    <xf numFmtId="181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49" fontId="2" fillId="0" borderId="2" xfId="0" applyNumberFormat="1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2" fontId="2" fillId="0" borderId="2" xfId="0" applyNumberFormat="1" applyFont="1" applyBorder="1" applyAlignment="1">
      <alignment horizontal="center" vertical="center"/>
    </xf>
    <xf numFmtId="2" fontId="3" fillId="0" borderId="2" xfId="0" applyNumberFormat="1" applyFont="1" applyBorder="1" applyAlignment="1">
      <alignment horizontal="center" vertical="center"/>
    </xf>
    <xf numFmtId="2" fontId="3" fillId="0" borderId="7" xfId="0" applyNumberFormat="1" applyFont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/>
    </xf>
    <xf numFmtId="2" fontId="2" fillId="0" borderId="7" xfId="0" applyNumberFormat="1" applyFont="1" applyBorder="1" applyAlignment="1">
      <alignment horizontal="center" vertical="center"/>
    </xf>
    <xf numFmtId="2" fontId="2" fillId="0" borderId="3" xfId="0" applyNumberFormat="1" applyFont="1" applyBorder="1" applyAlignment="1">
      <alignment horizontal="center" vertical="center"/>
    </xf>
    <xf numFmtId="180" fontId="3" fillId="0" borderId="2" xfId="0" applyNumberFormat="1" applyFont="1" applyBorder="1" applyAlignment="1">
      <alignment horizontal="center" vertical="center"/>
    </xf>
    <xf numFmtId="180" fontId="3" fillId="0" borderId="7" xfId="0" applyNumberFormat="1" applyFont="1" applyBorder="1" applyAlignment="1">
      <alignment horizontal="center" vertical="center"/>
    </xf>
    <xf numFmtId="180" fontId="3" fillId="0" borderId="3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6" fillId="0" borderId="0" xfId="0" applyFont="1" applyAlignment="1">
      <alignment horizontal="justify" wrapText="1"/>
    </xf>
    <xf numFmtId="0" fontId="5" fillId="0" borderId="0" xfId="0" applyFont="1" applyAlignment="1">
      <alignment horizontal="justify" wrapText="1"/>
    </xf>
    <xf numFmtId="0" fontId="1" fillId="0" borderId="3" xfId="17" applyFont="1" applyBorder="1" applyProtection="1">
      <alignment horizontal="center" vertical="center" wrapText="1"/>
      <protection locked="0"/>
    </xf>
    <xf numFmtId="0" fontId="1" fillId="0" borderId="4" xfId="17" applyFont="1" applyBorder="1" applyProtection="1">
      <alignment horizontal="center" vertical="center" wrapText="1"/>
      <protection locked="0"/>
    </xf>
    <xf numFmtId="0" fontId="13" fillId="0" borderId="0" xfId="0" applyFont="1" applyFill="1" applyBorder="1" applyAlignment="1" applyProtection="1">
      <alignment horizontal="center" vertical="top" wrapText="1"/>
      <protection locked="0"/>
    </xf>
    <xf numFmtId="0" fontId="7" fillId="0" borderId="0" xfId="19" applyNumberFormat="1" applyFont="1" applyFill="1" applyBorder="1" applyAlignment="1" applyProtection="1">
      <alignment horizontal="center" vertical="top" wrapText="1"/>
      <protection/>
    </xf>
    <xf numFmtId="0" fontId="10" fillId="0" borderId="0" xfId="18" applyNumberFormat="1" applyFont="1" applyFill="1" applyBorder="1" applyAlignment="1" applyProtection="1">
      <alignment horizontal="center" vertical="top"/>
      <protection/>
    </xf>
    <xf numFmtId="0" fontId="11" fillId="0" borderId="6" xfId="18" applyNumberFormat="1" applyFont="1" applyFill="1" applyBorder="1" applyAlignment="1" applyProtection="1">
      <alignment horizontal="center" vertical="center" wrapText="1"/>
      <protection/>
    </xf>
    <xf numFmtId="0" fontId="11" fillId="0" borderId="9" xfId="18" applyNumberFormat="1" applyFont="1" applyFill="1" applyBorder="1" applyAlignment="1" applyProtection="1">
      <alignment horizontal="center" vertical="center" wrapText="1"/>
      <protection/>
    </xf>
    <xf numFmtId="0" fontId="1" fillId="0" borderId="3" xfId="18" applyNumberFormat="1" applyFont="1" applyFill="1" applyBorder="1" applyAlignment="1" applyProtection="1">
      <alignment horizontal="center" vertical="center" wrapText="1"/>
      <protection/>
    </xf>
    <xf numFmtId="0" fontId="1" fillId="0" borderId="4" xfId="18" applyNumberFormat="1" applyFont="1" applyFill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horizontal="left" vertical="top" wrapText="1"/>
      <protection locked="0"/>
    </xf>
    <xf numFmtId="0" fontId="7" fillId="0" borderId="0" xfId="19" applyNumberFormat="1" applyFont="1" applyFill="1" applyBorder="1" applyAlignment="1" applyProtection="1">
      <alignment vertical="top" wrapText="1"/>
      <protection/>
    </xf>
  </cellXfs>
  <cellStyles count="10">
    <cellStyle name="Normal" xfId="0"/>
    <cellStyle name="Currency" xfId="15"/>
    <cellStyle name="Currency [0]" xfId="16"/>
    <cellStyle name="ЗаголовокСтолбца" xfId="17"/>
    <cellStyle name="Обычный_methodics230802-pril1-3" xfId="18"/>
    <cellStyle name="Обычный_Книга1" xfId="19"/>
    <cellStyle name="Percent" xfId="20"/>
    <cellStyle name="Comma" xfId="21"/>
    <cellStyle name="Comma [0]" xfId="22"/>
    <cellStyle name="Формула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12%20&#1075;&#1086;&#1076;\&#1054;&#1090;&#1095;&#1077;&#1090;2012&#1075;&#1086;&#1076;\&#1054;&#1090;&#1095;&#1077;&#1090;\ZEXELV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2012%20&#1075;&#1086;&#1076;\&#1054;&#1090;&#1095;&#1077;&#1090;2012&#1075;&#1086;&#1076;\&#1054;&#1090;&#1095;&#1077;&#1090;\KALELV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 квартал"/>
      <sheetName val="2 квартал"/>
      <sheetName val="3 квартал"/>
      <sheetName val="4 квартал"/>
      <sheetName val="Лист5"/>
      <sheetName val="Лист6"/>
      <sheetName val="Лист7"/>
      <sheetName val="Лист8"/>
      <sheetName val="Лист9"/>
      <sheetName val="Лист10"/>
      <sheetName val="Лист11"/>
      <sheetName val="Лист12"/>
      <sheetName val="Лист13"/>
      <sheetName val="Лист14"/>
      <sheetName val="Лист15"/>
      <sheetName val="Лист16"/>
    </sheetNames>
    <sheetDataSet>
      <sheetData sheetId="3">
        <row r="9">
          <cell r="H9">
            <v>2667.2214299999996</v>
          </cell>
        </row>
        <row r="12">
          <cell r="H12">
            <v>409.92012</v>
          </cell>
        </row>
        <row r="13">
          <cell r="H13">
            <v>10.0678</v>
          </cell>
        </row>
        <row r="18">
          <cell r="H18">
            <v>38.412</v>
          </cell>
        </row>
        <row r="25">
          <cell r="H25">
            <v>9.292</v>
          </cell>
        </row>
        <row r="27">
          <cell r="H27">
            <v>959.0621600000001</v>
          </cell>
        </row>
        <row r="29">
          <cell r="H29">
            <v>126.40044000000002</v>
          </cell>
        </row>
        <row r="33">
          <cell r="H33">
            <v>0.2425</v>
          </cell>
        </row>
        <row r="35">
          <cell r="H35">
            <v>38.7</v>
          </cell>
        </row>
        <row r="37">
          <cell r="H37">
            <v>721</v>
          </cell>
        </row>
        <row r="39">
          <cell r="H39">
            <v>220</v>
          </cell>
        </row>
        <row r="40">
          <cell r="H40">
            <v>19.69602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 квартал"/>
      <sheetName val="2 квартал"/>
      <sheetName val="3 квартал"/>
      <sheetName val="4 квартал"/>
      <sheetName val="Лист5"/>
      <sheetName val="Лист6"/>
      <sheetName val="Лист7"/>
      <sheetName val="Лист8"/>
      <sheetName val="Лист9"/>
      <sheetName val="Лист10"/>
      <sheetName val="Лист11"/>
      <sheetName val="Лист12"/>
      <sheetName val="Лист13"/>
      <sheetName val="Лист14"/>
      <sheetName val="Лист15"/>
      <sheetName val="Лист16"/>
    </sheetNames>
    <sheetDataSet>
      <sheetData sheetId="3">
        <row r="18">
          <cell r="H18">
            <v>3733.23236</v>
          </cell>
        </row>
        <row r="19">
          <cell r="H19">
            <v>1125.2913200000003</v>
          </cell>
        </row>
        <row r="22">
          <cell r="H22">
            <v>276.62018</v>
          </cell>
        </row>
        <row r="24">
          <cell r="H24">
            <v>213.88407999999998</v>
          </cell>
        </row>
        <row r="25">
          <cell r="H25">
            <v>10.061</v>
          </cell>
        </row>
        <row r="26">
          <cell r="H26">
            <v>8777.19604</v>
          </cell>
        </row>
        <row r="33">
          <cell r="H33">
            <v>450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DQ41"/>
  <sheetViews>
    <sheetView workbookViewId="0" topLeftCell="C30">
      <selection activeCell="BV36" sqref="BV36:CI36"/>
    </sheetView>
  </sheetViews>
  <sheetFormatPr defaultColWidth="9.140625" defaultRowHeight="12.75"/>
  <cols>
    <col min="1" max="16384" width="0.9921875" style="0" customWidth="1"/>
  </cols>
  <sheetData>
    <row r="6" spans="1:119" ht="15.75">
      <c r="A6" s="51" t="s">
        <v>0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1"/>
      <c r="BH6" s="51"/>
      <c r="BI6" s="51"/>
      <c r="BJ6" s="51"/>
      <c r="BK6" s="51"/>
      <c r="BL6" s="51"/>
      <c r="BM6" s="51"/>
      <c r="BN6" s="51"/>
      <c r="BO6" s="51"/>
      <c r="BP6" s="51"/>
      <c r="BQ6" s="51"/>
      <c r="BR6" s="51"/>
      <c r="BS6" s="51"/>
      <c r="BT6" s="51"/>
      <c r="BU6" s="51"/>
      <c r="BV6" s="51"/>
      <c r="BW6" s="51"/>
      <c r="BX6" s="51"/>
      <c r="BY6" s="51"/>
      <c r="BZ6" s="51"/>
      <c r="CA6" s="51"/>
      <c r="CB6" s="51"/>
      <c r="CC6" s="51"/>
      <c r="CD6" s="51"/>
      <c r="CE6" s="51"/>
      <c r="CF6" s="51"/>
      <c r="CG6" s="51"/>
      <c r="CH6" s="51"/>
      <c r="CI6" s="51"/>
      <c r="CJ6" s="51"/>
      <c r="CK6" s="51"/>
      <c r="CL6" s="51"/>
      <c r="CM6" s="51"/>
      <c r="CN6" s="51"/>
      <c r="CO6" s="51"/>
      <c r="CP6" s="51"/>
      <c r="CQ6" s="51"/>
      <c r="CR6" s="51"/>
      <c r="CS6" s="51"/>
      <c r="CT6" s="51"/>
      <c r="CU6" s="51"/>
      <c r="CV6" s="51"/>
      <c r="CW6" s="51"/>
      <c r="CX6" s="51"/>
      <c r="CY6" s="51"/>
      <c r="CZ6" s="51"/>
      <c r="DA6" s="51"/>
      <c r="DB6" s="51"/>
      <c r="DC6" s="51"/>
      <c r="DD6" s="51"/>
      <c r="DE6" s="51"/>
      <c r="DF6" s="51"/>
      <c r="DG6" s="51"/>
      <c r="DH6" s="51"/>
      <c r="DI6" s="51"/>
      <c r="DJ6" s="51"/>
      <c r="DK6" s="51"/>
      <c r="DL6" s="51"/>
      <c r="DM6" s="51"/>
      <c r="DN6" s="51"/>
      <c r="DO6" s="51"/>
    </row>
    <row r="7" spans="1:121" ht="15.75">
      <c r="A7" s="51" t="s">
        <v>1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  <c r="BM7" s="51"/>
      <c r="BN7" s="51"/>
      <c r="BO7" s="51"/>
      <c r="BP7" s="51"/>
      <c r="BQ7" s="51"/>
      <c r="BR7" s="51"/>
      <c r="BS7" s="51"/>
      <c r="BT7" s="51"/>
      <c r="BU7" s="51"/>
      <c r="BV7" s="51"/>
      <c r="BW7" s="51"/>
      <c r="BX7" s="51"/>
      <c r="BY7" s="51"/>
      <c r="BZ7" s="51"/>
      <c r="CA7" s="51"/>
      <c r="CB7" s="51"/>
      <c r="CC7" s="51"/>
      <c r="CD7" s="51"/>
      <c r="CE7" s="51"/>
      <c r="CF7" s="51"/>
      <c r="CG7" s="51"/>
      <c r="CH7" s="51"/>
      <c r="CI7" s="51"/>
      <c r="CJ7" s="51"/>
      <c r="CK7" s="51"/>
      <c r="CL7" s="51"/>
      <c r="CM7" s="51"/>
      <c r="CN7" s="51"/>
      <c r="CO7" s="51"/>
      <c r="CP7" s="51"/>
      <c r="CQ7" s="51"/>
      <c r="CR7" s="51"/>
      <c r="CS7" s="51"/>
      <c r="CT7" s="51"/>
      <c r="CU7" s="51"/>
      <c r="CV7" s="51"/>
      <c r="CW7" s="51"/>
      <c r="CX7" s="51"/>
      <c r="CY7" s="51"/>
      <c r="CZ7" s="51"/>
      <c r="DA7" s="51"/>
      <c r="DB7" s="51"/>
      <c r="DC7" s="51"/>
      <c r="DD7" s="51"/>
      <c r="DE7" s="51"/>
      <c r="DF7" s="51"/>
      <c r="DG7" s="51"/>
      <c r="DH7" s="51"/>
      <c r="DI7" s="51"/>
      <c r="DJ7" s="51"/>
      <c r="DK7" s="51"/>
      <c r="DL7" s="51"/>
      <c r="DM7" s="51"/>
      <c r="DN7" s="51"/>
      <c r="DO7" s="51"/>
      <c r="DP7" s="51"/>
      <c r="DQ7" s="51"/>
    </row>
    <row r="8" spans="1:121" ht="15.75">
      <c r="A8" s="51" t="s">
        <v>2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  <c r="CJ8" s="51"/>
      <c r="CK8" s="51"/>
      <c r="CL8" s="51"/>
      <c r="CM8" s="51"/>
      <c r="CN8" s="51"/>
      <c r="CO8" s="51"/>
      <c r="CP8" s="51"/>
      <c r="CQ8" s="51"/>
      <c r="CR8" s="51"/>
      <c r="CS8" s="51"/>
      <c r="CT8" s="51"/>
      <c r="CU8" s="51"/>
      <c r="CV8" s="51"/>
      <c r="CW8" s="51"/>
      <c r="CX8" s="51"/>
      <c r="CY8" s="51"/>
      <c r="CZ8" s="51"/>
      <c r="DA8" s="51"/>
      <c r="DB8" s="51"/>
      <c r="DC8" s="51"/>
      <c r="DD8" s="51"/>
      <c r="DE8" s="51"/>
      <c r="DF8" s="51"/>
      <c r="DG8" s="51"/>
      <c r="DH8" s="51"/>
      <c r="DI8" s="51"/>
      <c r="DJ8" s="51"/>
      <c r="DK8" s="51"/>
      <c r="DL8" s="51"/>
      <c r="DM8" s="51"/>
      <c r="DN8" s="51"/>
      <c r="DO8" s="51"/>
      <c r="DP8" s="51"/>
      <c r="DQ8" s="51"/>
    </row>
    <row r="9" spans="1:121" ht="15.75">
      <c r="A9" s="51" t="s">
        <v>3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51"/>
      <c r="BJ9" s="51"/>
      <c r="BK9" s="51"/>
      <c r="BL9" s="51"/>
      <c r="BM9" s="51"/>
      <c r="BN9" s="51"/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1"/>
      <c r="BZ9" s="51"/>
      <c r="CA9" s="51"/>
      <c r="CB9" s="51"/>
      <c r="CC9" s="51"/>
      <c r="CD9" s="51"/>
      <c r="CE9" s="51"/>
      <c r="CF9" s="51"/>
      <c r="CG9" s="51"/>
      <c r="CH9" s="51"/>
      <c r="CI9" s="51"/>
      <c r="CJ9" s="51"/>
      <c r="CK9" s="51"/>
      <c r="CL9" s="51"/>
      <c r="CM9" s="51"/>
      <c r="CN9" s="51"/>
      <c r="CO9" s="51"/>
      <c r="CP9" s="51"/>
      <c r="CQ9" s="51"/>
      <c r="CR9" s="51"/>
      <c r="CS9" s="51"/>
      <c r="CT9" s="51"/>
      <c r="CU9" s="51"/>
      <c r="CV9" s="51"/>
      <c r="CW9" s="51"/>
      <c r="CX9" s="51"/>
      <c r="CY9" s="51"/>
      <c r="CZ9" s="51"/>
      <c r="DA9" s="51"/>
      <c r="DB9" s="51"/>
      <c r="DC9" s="51"/>
      <c r="DD9" s="51"/>
      <c r="DE9" s="51"/>
      <c r="DF9" s="51"/>
      <c r="DG9" s="51"/>
      <c r="DH9" s="51"/>
      <c r="DI9" s="51"/>
      <c r="DJ9" s="51"/>
      <c r="DK9" s="51"/>
      <c r="DL9" s="51"/>
      <c r="DM9" s="51"/>
      <c r="DN9" s="51"/>
      <c r="DO9" s="51"/>
      <c r="DP9" s="51"/>
      <c r="DQ9" s="51"/>
    </row>
    <row r="10" spans="1:121" ht="15.75">
      <c r="A10" s="51" t="s">
        <v>4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  <c r="BM10" s="51"/>
      <c r="BN10" s="51"/>
      <c r="BO10" s="51"/>
      <c r="BP10" s="51"/>
      <c r="BQ10" s="51"/>
      <c r="BR10" s="51"/>
      <c r="BS10" s="51"/>
      <c r="BT10" s="51"/>
      <c r="BU10" s="51"/>
      <c r="BV10" s="51"/>
      <c r="BW10" s="51"/>
      <c r="BX10" s="51"/>
      <c r="BY10" s="51"/>
      <c r="BZ10" s="51"/>
      <c r="CA10" s="51"/>
      <c r="CB10" s="51"/>
      <c r="CC10" s="51"/>
      <c r="CD10" s="51"/>
      <c r="CE10" s="51"/>
      <c r="CF10" s="51"/>
      <c r="CG10" s="51"/>
      <c r="CH10" s="51"/>
      <c r="CI10" s="51"/>
      <c r="CJ10" s="51"/>
      <c r="CK10" s="51"/>
      <c r="CL10" s="51"/>
      <c r="CM10" s="51"/>
      <c r="CN10" s="51"/>
      <c r="CO10" s="51"/>
      <c r="CP10" s="51"/>
      <c r="CQ10" s="51"/>
      <c r="CR10" s="51"/>
      <c r="CS10" s="51"/>
      <c r="CT10" s="51"/>
      <c r="CU10" s="51"/>
      <c r="CV10" s="51"/>
      <c r="CW10" s="51"/>
      <c r="CX10" s="51"/>
      <c r="CY10" s="51"/>
      <c r="CZ10" s="51"/>
      <c r="DA10" s="51"/>
      <c r="DB10" s="51"/>
      <c r="DC10" s="51"/>
      <c r="DD10" s="51"/>
      <c r="DE10" s="51"/>
      <c r="DF10" s="51"/>
      <c r="DG10" s="51"/>
      <c r="DH10" s="51"/>
      <c r="DI10" s="51"/>
      <c r="DJ10" s="51"/>
      <c r="DK10" s="51"/>
      <c r="DL10" s="51"/>
      <c r="DM10" s="51"/>
      <c r="DN10" s="51"/>
      <c r="DO10" s="51"/>
      <c r="DP10" s="1"/>
      <c r="DQ10" s="1"/>
    </row>
    <row r="12" spans="1:121" ht="15">
      <c r="A12" s="55" t="s">
        <v>5</v>
      </c>
      <c r="B12" s="56"/>
      <c r="C12" s="56"/>
      <c r="D12" s="56"/>
      <c r="E12" s="56"/>
      <c r="F12" s="56"/>
      <c r="G12" s="56"/>
      <c r="H12" s="57"/>
      <c r="I12" s="61" t="s">
        <v>6</v>
      </c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7"/>
      <c r="AW12" s="55" t="s">
        <v>7</v>
      </c>
      <c r="AX12" s="56"/>
      <c r="AY12" s="56"/>
      <c r="AZ12" s="56"/>
      <c r="BA12" s="56"/>
      <c r="BB12" s="56"/>
      <c r="BC12" s="56"/>
      <c r="BD12" s="56"/>
      <c r="BE12" s="56"/>
      <c r="BF12" s="56"/>
      <c r="BG12" s="57"/>
      <c r="BH12" s="52" t="s">
        <v>59</v>
      </c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53"/>
      <c r="CN12" s="53"/>
      <c r="CO12" s="53"/>
      <c r="CP12" s="53"/>
      <c r="CQ12" s="53"/>
      <c r="CR12" s="53"/>
      <c r="CS12" s="53"/>
      <c r="CT12" s="53"/>
      <c r="CU12" s="53"/>
      <c r="CV12" s="53"/>
      <c r="CW12" s="54"/>
      <c r="CX12" s="61" t="s">
        <v>8</v>
      </c>
      <c r="CY12" s="56"/>
      <c r="CZ12" s="56"/>
      <c r="DA12" s="56"/>
      <c r="DB12" s="56"/>
      <c r="DC12" s="56"/>
      <c r="DD12" s="56"/>
      <c r="DE12" s="56"/>
      <c r="DF12" s="56"/>
      <c r="DG12" s="56"/>
      <c r="DH12" s="56"/>
      <c r="DI12" s="56"/>
      <c r="DJ12" s="56"/>
      <c r="DK12" s="56"/>
      <c r="DL12" s="56"/>
      <c r="DM12" s="56"/>
      <c r="DN12" s="56"/>
      <c r="DO12" s="57"/>
      <c r="DP12" s="3"/>
      <c r="DQ12" s="3"/>
    </row>
    <row r="13" spans="1:121" ht="15">
      <c r="A13" s="58"/>
      <c r="B13" s="59"/>
      <c r="C13" s="59"/>
      <c r="D13" s="59"/>
      <c r="E13" s="59"/>
      <c r="F13" s="59"/>
      <c r="G13" s="59"/>
      <c r="H13" s="60"/>
      <c r="I13" s="58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59"/>
      <c r="AU13" s="59"/>
      <c r="AV13" s="60"/>
      <c r="AW13" s="58"/>
      <c r="AX13" s="59"/>
      <c r="AY13" s="59"/>
      <c r="AZ13" s="59"/>
      <c r="BA13" s="59"/>
      <c r="BB13" s="59"/>
      <c r="BC13" s="59"/>
      <c r="BD13" s="59"/>
      <c r="BE13" s="59"/>
      <c r="BF13" s="59"/>
      <c r="BG13" s="60"/>
      <c r="BH13" s="52" t="s">
        <v>78</v>
      </c>
      <c r="BI13" s="53"/>
      <c r="BJ13" s="53"/>
      <c r="BK13" s="53"/>
      <c r="BL13" s="53"/>
      <c r="BM13" s="53"/>
      <c r="BN13" s="53"/>
      <c r="BO13" s="53"/>
      <c r="BP13" s="53"/>
      <c r="BQ13" s="53"/>
      <c r="BR13" s="53"/>
      <c r="BS13" s="53"/>
      <c r="BT13" s="53"/>
      <c r="BU13" s="54"/>
      <c r="BV13" s="52" t="s">
        <v>79</v>
      </c>
      <c r="BW13" s="53"/>
      <c r="BX13" s="53"/>
      <c r="BY13" s="53"/>
      <c r="BZ13" s="53"/>
      <c r="CA13" s="53"/>
      <c r="CB13" s="53"/>
      <c r="CC13" s="53"/>
      <c r="CD13" s="53"/>
      <c r="CE13" s="53"/>
      <c r="CF13" s="53"/>
      <c r="CG13" s="53"/>
      <c r="CH13" s="53"/>
      <c r="CI13" s="54"/>
      <c r="CJ13" s="52" t="s">
        <v>9</v>
      </c>
      <c r="CK13" s="53"/>
      <c r="CL13" s="53"/>
      <c r="CM13" s="53"/>
      <c r="CN13" s="53"/>
      <c r="CO13" s="53"/>
      <c r="CP13" s="53"/>
      <c r="CQ13" s="53"/>
      <c r="CR13" s="53"/>
      <c r="CS13" s="53"/>
      <c r="CT13" s="53"/>
      <c r="CU13" s="53"/>
      <c r="CV13" s="53"/>
      <c r="CW13" s="54"/>
      <c r="CX13" s="58"/>
      <c r="CY13" s="59"/>
      <c r="CZ13" s="59"/>
      <c r="DA13" s="59"/>
      <c r="DB13" s="59"/>
      <c r="DC13" s="59"/>
      <c r="DD13" s="59"/>
      <c r="DE13" s="59"/>
      <c r="DF13" s="59"/>
      <c r="DG13" s="59"/>
      <c r="DH13" s="59"/>
      <c r="DI13" s="59"/>
      <c r="DJ13" s="59"/>
      <c r="DK13" s="59"/>
      <c r="DL13" s="59"/>
      <c r="DM13" s="59"/>
      <c r="DN13" s="59"/>
      <c r="DO13" s="60"/>
      <c r="DP13" s="3"/>
      <c r="DQ13" s="3"/>
    </row>
    <row r="14" spans="1:119" ht="30.75" customHeight="1">
      <c r="A14" s="68" t="s">
        <v>10</v>
      </c>
      <c r="B14" s="69"/>
      <c r="C14" s="69"/>
      <c r="D14" s="69"/>
      <c r="E14" s="69"/>
      <c r="F14" s="69"/>
      <c r="G14" s="69"/>
      <c r="H14" s="70"/>
      <c r="I14" s="2"/>
      <c r="J14" s="71" t="s">
        <v>11</v>
      </c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1"/>
      <c r="AF14" s="71"/>
      <c r="AG14" s="71"/>
      <c r="AH14" s="71"/>
      <c r="AI14" s="71"/>
      <c r="AJ14" s="71"/>
      <c r="AK14" s="71"/>
      <c r="AL14" s="71"/>
      <c r="AM14" s="71"/>
      <c r="AN14" s="71"/>
      <c r="AO14" s="71"/>
      <c r="AP14" s="71"/>
      <c r="AQ14" s="71"/>
      <c r="AR14" s="71"/>
      <c r="AS14" s="71"/>
      <c r="AT14" s="71"/>
      <c r="AU14" s="71"/>
      <c r="AV14" s="72"/>
      <c r="AW14" s="52" t="s">
        <v>12</v>
      </c>
      <c r="AX14" s="53"/>
      <c r="AY14" s="53"/>
      <c r="AZ14" s="53"/>
      <c r="BA14" s="53"/>
      <c r="BB14" s="53"/>
      <c r="BC14" s="53"/>
      <c r="BD14" s="53"/>
      <c r="BE14" s="53"/>
      <c r="BF14" s="53"/>
      <c r="BG14" s="54"/>
      <c r="BH14" s="52">
        <f>10608.25</f>
        <v>10608.25</v>
      </c>
      <c r="BI14" s="53"/>
      <c r="BJ14" s="53"/>
      <c r="BK14" s="53"/>
      <c r="BL14" s="53"/>
      <c r="BM14" s="53"/>
      <c r="BN14" s="53"/>
      <c r="BO14" s="53"/>
      <c r="BP14" s="53"/>
      <c r="BQ14" s="53"/>
      <c r="BR14" s="53"/>
      <c r="BS14" s="53"/>
      <c r="BT14" s="53"/>
      <c r="BU14" s="54"/>
      <c r="BV14" s="52">
        <f>BH14</f>
        <v>10608.25</v>
      </c>
      <c r="BW14" s="53"/>
      <c r="BX14" s="53"/>
      <c r="BY14" s="53"/>
      <c r="BZ14" s="53"/>
      <c r="CA14" s="53"/>
      <c r="CB14" s="53"/>
      <c r="CC14" s="53"/>
      <c r="CD14" s="53"/>
      <c r="CE14" s="53"/>
      <c r="CF14" s="53"/>
      <c r="CG14" s="53"/>
      <c r="CH14" s="53"/>
      <c r="CI14" s="54"/>
      <c r="CJ14" s="62">
        <v>10471.02</v>
      </c>
      <c r="CK14" s="63"/>
      <c r="CL14" s="63"/>
      <c r="CM14" s="63"/>
      <c r="CN14" s="63"/>
      <c r="CO14" s="63"/>
      <c r="CP14" s="63"/>
      <c r="CQ14" s="63"/>
      <c r="CR14" s="63"/>
      <c r="CS14" s="63"/>
      <c r="CT14" s="63"/>
      <c r="CU14" s="63"/>
      <c r="CV14" s="63"/>
      <c r="CW14" s="64"/>
      <c r="CX14" s="65"/>
      <c r="CY14" s="66"/>
      <c r="CZ14" s="66"/>
      <c r="DA14" s="66"/>
      <c r="DB14" s="66"/>
      <c r="DC14" s="66"/>
      <c r="DD14" s="66"/>
      <c r="DE14" s="66"/>
      <c r="DF14" s="66"/>
      <c r="DG14" s="66"/>
      <c r="DH14" s="66"/>
      <c r="DI14" s="66"/>
      <c r="DJ14" s="66"/>
      <c r="DK14" s="66"/>
      <c r="DL14" s="66"/>
      <c r="DM14" s="66"/>
      <c r="DN14" s="66"/>
      <c r="DO14" s="67"/>
    </row>
    <row r="15" spans="1:119" ht="28.5" customHeight="1">
      <c r="A15" s="68" t="s">
        <v>13</v>
      </c>
      <c r="B15" s="69"/>
      <c r="C15" s="69"/>
      <c r="D15" s="69"/>
      <c r="E15" s="69"/>
      <c r="F15" s="69"/>
      <c r="G15" s="69"/>
      <c r="H15" s="70"/>
      <c r="I15" s="2"/>
      <c r="J15" s="71" t="s">
        <v>14</v>
      </c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2"/>
      <c r="AW15" s="52" t="s">
        <v>12</v>
      </c>
      <c r="AX15" s="53"/>
      <c r="AY15" s="53"/>
      <c r="AZ15" s="53"/>
      <c r="BA15" s="53"/>
      <c r="BB15" s="53"/>
      <c r="BC15" s="53"/>
      <c r="BD15" s="53"/>
      <c r="BE15" s="53"/>
      <c r="BF15" s="53"/>
      <c r="BG15" s="54"/>
      <c r="BH15" s="73">
        <f>BH16-BH14</f>
        <v>5385.460000000001</v>
      </c>
      <c r="BI15" s="53"/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4"/>
      <c r="BV15" s="52"/>
      <c r="BW15" s="53"/>
      <c r="BX15" s="53"/>
      <c r="BY15" s="53"/>
      <c r="BZ15" s="53"/>
      <c r="CA15" s="53"/>
      <c r="CB15" s="53"/>
      <c r="CC15" s="53"/>
      <c r="CD15" s="53"/>
      <c r="CE15" s="53"/>
      <c r="CF15" s="53"/>
      <c r="CG15" s="53"/>
      <c r="CH15" s="53"/>
      <c r="CI15" s="54"/>
      <c r="CJ15" s="74">
        <f>CJ16-CJ14</f>
        <v>8905.23053</v>
      </c>
      <c r="CK15" s="75"/>
      <c r="CL15" s="75"/>
      <c r="CM15" s="75"/>
      <c r="CN15" s="75"/>
      <c r="CO15" s="75"/>
      <c r="CP15" s="75"/>
      <c r="CQ15" s="75"/>
      <c r="CR15" s="75"/>
      <c r="CS15" s="75"/>
      <c r="CT15" s="75"/>
      <c r="CU15" s="75"/>
      <c r="CV15" s="75"/>
      <c r="CW15" s="76"/>
      <c r="CX15" s="65">
        <v>6972.734</v>
      </c>
      <c r="CY15" s="66"/>
      <c r="CZ15" s="66"/>
      <c r="DA15" s="66"/>
      <c r="DB15" s="66"/>
      <c r="DC15" s="66"/>
      <c r="DD15" s="66"/>
      <c r="DE15" s="66"/>
      <c r="DF15" s="66"/>
      <c r="DG15" s="66"/>
      <c r="DH15" s="66"/>
      <c r="DI15" s="66"/>
      <c r="DJ15" s="66"/>
      <c r="DK15" s="66"/>
      <c r="DL15" s="66"/>
      <c r="DM15" s="66"/>
      <c r="DN15" s="66"/>
      <c r="DO15" s="67"/>
    </row>
    <row r="16" spans="1:119" ht="15">
      <c r="A16" s="68" t="s">
        <v>15</v>
      </c>
      <c r="B16" s="69"/>
      <c r="C16" s="69"/>
      <c r="D16" s="69"/>
      <c r="E16" s="69"/>
      <c r="F16" s="69"/>
      <c r="G16" s="69"/>
      <c r="H16" s="70"/>
      <c r="I16" s="2"/>
      <c r="J16" s="71" t="s">
        <v>16</v>
      </c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1"/>
      <c r="AG16" s="71"/>
      <c r="AH16" s="71"/>
      <c r="AI16" s="71"/>
      <c r="AJ16" s="71"/>
      <c r="AK16" s="71"/>
      <c r="AL16" s="71"/>
      <c r="AM16" s="71"/>
      <c r="AN16" s="71"/>
      <c r="AO16" s="71"/>
      <c r="AP16" s="71"/>
      <c r="AQ16" s="71"/>
      <c r="AR16" s="71"/>
      <c r="AS16" s="71"/>
      <c r="AT16" s="71"/>
      <c r="AU16" s="71"/>
      <c r="AV16" s="72"/>
      <c r="AW16" s="52" t="s">
        <v>12</v>
      </c>
      <c r="AX16" s="53"/>
      <c r="AY16" s="53"/>
      <c r="AZ16" s="53"/>
      <c r="BA16" s="53"/>
      <c r="BB16" s="53"/>
      <c r="BC16" s="53"/>
      <c r="BD16" s="53"/>
      <c r="BE16" s="53"/>
      <c r="BF16" s="53"/>
      <c r="BG16" s="54"/>
      <c r="BH16" s="73">
        <f>BH17+BH19+BH21+BH22+BH26</f>
        <v>15993.710000000001</v>
      </c>
      <c r="BI16" s="77"/>
      <c r="BJ16" s="77"/>
      <c r="BK16" s="77"/>
      <c r="BL16" s="77"/>
      <c r="BM16" s="77"/>
      <c r="BN16" s="77"/>
      <c r="BO16" s="77"/>
      <c r="BP16" s="77"/>
      <c r="BQ16" s="77"/>
      <c r="BR16" s="77"/>
      <c r="BS16" s="77"/>
      <c r="BT16" s="77"/>
      <c r="BU16" s="78"/>
      <c r="BV16" s="73">
        <f>BV17+BV19+BV21+BV22+BV26</f>
        <v>10608.25</v>
      </c>
      <c r="BW16" s="77"/>
      <c r="BX16" s="77"/>
      <c r="BY16" s="77"/>
      <c r="BZ16" s="77"/>
      <c r="CA16" s="77"/>
      <c r="CB16" s="77"/>
      <c r="CC16" s="77"/>
      <c r="CD16" s="77"/>
      <c r="CE16" s="77"/>
      <c r="CF16" s="77"/>
      <c r="CG16" s="77"/>
      <c r="CH16" s="77"/>
      <c r="CI16" s="78"/>
      <c r="CJ16" s="74">
        <f>CJ17+CJ19+CJ21+CJ22+CJ26</f>
        <v>19376.25053</v>
      </c>
      <c r="CK16" s="75"/>
      <c r="CL16" s="75"/>
      <c r="CM16" s="75"/>
      <c r="CN16" s="75"/>
      <c r="CO16" s="75"/>
      <c r="CP16" s="75"/>
      <c r="CQ16" s="75"/>
      <c r="CR16" s="75"/>
      <c r="CS16" s="75"/>
      <c r="CT16" s="75"/>
      <c r="CU16" s="75"/>
      <c r="CV16" s="75"/>
      <c r="CW16" s="76"/>
      <c r="CX16" s="65"/>
      <c r="CY16" s="66"/>
      <c r="CZ16" s="66"/>
      <c r="DA16" s="66"/>
      <c r="DB16" s="66"/>
      <c r="DC16" s="66"/>
      <c r="DD16" s="66"/>
      <c r="DE16" s="66"/>
      <c r="DF16" s="66"/>
      <c r="DG16" s="66"/>
      <c r="DH16" s="66"/>
      <c r="DI16" s="66"/>
      <c r="DJ16" s="66"/>
      <c r="DK16" s="66"/>
      <c r="DL16" s="66"/>
      <c r="DM16" s="66"/>
      <c r="DN16" s="66"/>
      <c r="DO16" s="67"/>
    </row>
    <row r="17" spans="1:119" ht="15">
      <c r="A17" s="68" t="s">
        <v>17</v>
      </c>
      <c r="B17" s="69"/>
      <c r="C17" s="69"/>
      <c r="D17" s="69"/>
      <c r="E17" s="69"/>
      <c r="F17" s="69"/>
      <c r="G17" s="69"/>
      <c r="H17" s="70"/>
      <c r="I17" s="2"/>
      <c r="J17" s="71" t="s">
        <v>18</v>
      </c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1"/>
      <c r="AQ17" s="71"/>
      <c r="AR17" s="71"/>
      <c r="AS17" s="71"/>
      <c r="AT17" s="71"/>
      <c r="AU17" s="71"/>
      <c r="AV17" s="72"/>
      <c r="AW17" s="52" t="s">
        <v>12</v>
      </c>
      <c r="AX17" s="53"/>
      <c r="AY17" s="53"/>
      <c r="AZ17" s="53"/>
      <c r="BA17" s="53"/>
      <c r="BB17" s="53"/>
      <c r="BC17" s="53"/>
      <c r="BD17" s="53"/>
      <c r="BE17" s="53"/>
      <c r="BF17" s="53"/>
      <c r="BG17" s="54"/>
      <c r="BH17" s="52">
        <f>BH18</f>
        <v>546.84</v>
      </c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4"/>
      <c r="BV17" s="52">
        <v>374.79</v>
      </c>
      <c r="BW17" s="53"/>
      <c r="BX17" s="53"/>
      <c r="BY17" s="53"/>
      <c r="BZ17" s="53"/>
      <c r="CA17" s="53"/>
      <c r="CB17" s="53"/>
      <c r="CC17" s="53"/>
      <c r="CD17" s="53"/>
      <c r="CE17" s="53"/>
      <c r="CF17" s="53"/>
      <c r="CG17" s="53"/>
      <c r="CH17" s="53"/>
      <c r="CI17" s="54"/>
      <c r="CJ17" s="62"/>
      <c r="CK17" s="63"/>
      <c r="CL17" s="63"/>
      <c r="CM17" s="63"/>
      <c r="CN17" s="63"/>
      <c r="CO17" s="63"/>
      <c r="CP17" s="63"/>
      <c r="CQ17" s="63"/>
      <c r="CR17" s="63"/>
      <c r="CS17" s="63"/>
      <c r="CT17" s="63"/>
      <c r="CU17" s="63"/>
      <c r="CV17" s="63"/>
      <c r="CW17" s="64"/>
      <c r="CX17" s="65"/>
      <c r="CY17" s="66"/>
      <c r="CZ17" s="66"/>
      <c r="DA17" s="66"/>
      <c r="DB17" s="66"/>
      <c r="DC17" s="66"/>
      <c r="DD17" s="66"/>
      <c r="DE17" s="66"/>
      <c r="DF17" s="66"/>
      <c r="DG17" s="66"/>
      <c r="DH17" s="66"/>
      <c r="DI17" s="66"/>
      <c r="DJ17" s="66"/>
      <c r="DK17" s="66"/>
      <c r="DL17" s="66"/>
      <c r="DM17" s="66"/>
      <c r="DN17" s="66"/>
      <c r="DO17" s="67"/>
    </row>
    <row r="18" spans="1:119" ht="15">
      <c r="A18" s="68" t="s">
        <v>19</v>
      </c>
      <c r="B18" s="69"/>
      <c r="C18" s="69"/>
      <c r="D18" s="69"/>
      <c r="E18" s="69"/>
      <c r="F18" s="69"/>
      <c r="G18" s="69"/>
      <c r="H18" s="70"/>
      <c r="I18" s="2"/>
      <c r="J18" s="71" t="s">
        <v>20</v>
      </c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71"/>
      <c r="AL18" s="71"/>
      <c r="AM18" s="71"/>
      <c r="AN18" s="71"/>
      <c r="AO18" s="71"/>
      <c r="AP18" s="71"/>
      <c r="AQ18" s="71"/>
      <c r="AR18" s="71"/>
      <c r="AS18" s="71"/>
      <c r="AT18" s="71"/>
      <c r="AU18" s="71"/>
      <c r="AV18" s="72"/>
      <c r="AW18" s="52" t="s">
        <v>12</v>
      </c>
      <c r="AX18" s="53"/>
      <c r="AY18" s="53"/>
      <c r="AZ18" s="53"/>
      <c r="BA18" s="53"/>
      <c r="BB18" s="53"/>
      <c r="BC18" s="53"/>
      <c r="BD18" s="53"/>
      <c r="BE18" s="53"/>
      <c r="BF18" s="53"/>
      <c r="BG18" s="54"/>
      <c r="BH18" s="52">
        <v>546.84</v>
      </c>
      <c r="BI18" s="53"/>
      <c r="BJ18" s="53"/>
      <c r="BK18" s="53"/>
      <c r="BL18" s="53"/>
      <c r="BM18" s="53"/>
      <c r="BN18" s="53"/>
      <c r="BO18" s="53"/>
      <c r="BP18" s="53"/>
      <c r="BQ18" s="53"/>
      <c r="BR18" s="53"/>
      <c r="BS18" s="53"/>
      <c r="BT18" s="53"/>
      <c r="BU18" s="54"/>
      <c r="BV18" s="52">
        <f>BV17</f>
        <v>374.79</v>
      </c>
      <c r="BW18" s="53"/>
      <c r="BX18" s="53"/>
      <c r="BY18" s="53"/>
      <c r="BZ18" s="53"/>
      <c r="CA18" s="53"/>
      <c r="CB18" s="53"/>
      <c r="CC18" s="53"/>
      <c r="CD18" s="53"/>
      <c r="CE18" s="53"/>
      <c r="CF18" s="53"/>
      <c r="CG18" s="53"/>
      <c r="CH18" s="53"/>
      <c r="CI18" s="54"/>
      <c r="CJ18" s="74">
        <f>41.2+'[1]4 квартал'!$H$12+'[1]4 квартал'!$H$13+'[2]4 квартал'!$H$25</f>
        <v>471.24891999999994</v>
      </c>
      <c r="CK18" s="75"/>
      <c r="CL18" s="75"/>
      <c r="CM18" s="75"/>
      <c r="CN18" s="75"/>
      <c r="CO18" s="75"/>
      <c r="CP18" s="75"/>
      <c r="CQ18" s="75"/>
      <c r="CR18" s="75"/>
      <c r="CS18" s="75"/>
      <c r="CT18" s="75"/>
      <c r="CU18" s="75"/>
      <c r="CV18" s="75"/>
      <c r="CW18" s="76"/>
      <c r="CX18" s="65"/>
      <c r="CY18" s="66"/>
      <c r="CZ18" s="66"/>
      <c r="DA18" s="66"/>
      <c r="DB18" s="66"/>
      <c r="DC18" s="66"/>
      <c r="DD18" s="66"/>
      <c r="DE18" s="66"/>
      <c r="DF18" s="66"/>
      <c r="DG18" s="66"/>
      <c r="DH18" s="66"/>
      <c r="DI18" s="66"/>
      <c r="DJ18" s="66"/>
      <c r="DK18" s="66"/>
      <c r="DL18" s="66"/>
      <c r="DM18" s="66"/>
      <c r="DN18" s="66"/>
      <c r="DO18" s="67"/>
    </row>
    <row r="19" spans="1:119" ht="28.5" customHeight="1">
      <c r="A19" s="68" t="s">
        <v>21</v>
      </c>
      <c r="B19" s="69"/>
      <c r="C19" s="69"/>
      <c r="D19" s="69"/>
      <c r="E19" s="69"/>
      <c r="F19" s="69"/>
      <c r="G19" s="69"/>
      <c r="H19" s="70"/>
      <c r="I19" s="2"/>
      <c r="J19" s="71" t="s">
        <v>22</v>
      </c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1"/>
      <c r="AG19" s="71"/>
      <c r="AH19" s="71"/>
      <c r="AI19" s="71"/>
      <c r="AJ19" s="71"/>
      <c r="AK19" s="71"/>
      <c r="AL19" s="71"/>
      <c r="AM19" s="71"/>
      <c r="AN19" s="71"/>
      <c r="AO19" s="71"/>
      <c r="AP19" s="71"/>
      <c r="AQ19" s="71"/>
      <c r="AR19" s="71"/>
      <c r="AS19" s="71"/>
      <c r="AT19" s="71"/>
      <c r="AU19" s="71"/>
      <c r="AV19" s="72"/>
      <c r="AW19" s="52" t="s">
        <v>12</v>
      </c>
      <c r="AX19" s="53"/>
      <c r="AY19" s="53"/>
      <c r="AZ19" s="53"/>
      <c r="BA19" s="53"/>
      <c r="BB19" s="53"/>
      <c r="BC19" s="53"/>
      <c r="BD19" s="53"/>
      <c r="BE19" s="53"/>
      <c r="BF19" s="53"/>
      <c r="BG19" s="54"/>
      <c r="BH19" s="52">
        <f>9236.75+2789.51</f>
        <v>12026.26</v>
      </c>
      <c r="BI19" s="53"/>
      <c r="BJ19" s="53"/>
      <c r="BK19" s="53"/>
      <c r="BL19" s="53"/>
      <c r="BM19" s="53"/>
      <c r="BN19" s="53"/>
      <c r="BO19" s="53"/>
      <c r="BP19" s="53"/>
      <c r="BQ19" s="53"/>
      <c r="BR19" s="53"/>
      <c r="BS19" s="53"/>
      <c r="BT19" s="53"/>
      <c r="BU19" s="54"/>
      <c r="BV19" s="52">
        <f>6330.65+1911.86</f>
        <v>8242.51</v>
      </c>
      <c r="BW19" s="53"/>
      <c r="BX19" s="53"/>
      <c r="BY19" s="53"/>
      <c r="BZ19" s="53"/>
      <c r="CA19" s="53"/>
      <c r="CB19" s="53"/>
      <c r="CC19" s="53"/>
      <c r="CD19" s="53"/>
      <c r="CE19" s="53"/>
      <c r="CF19" s="53"/>
      <c r="CG19" s="53"/>
      <c r="CH19" s="53"/>
      <c r="CI19" s="54"/>
      <c r="CJ19" s="74">
        <f>'[1]4 квартал'!$H$9+'[1]4 квартал'!$H$37+'[1]4 квартал'!$H$27+'[1]4 квартал'!$H$29+'[2]4 квартал'!$H$18+'[2]4 квартал'!$H$19</f>
        <v>9332.20771</v>
      </c>
      <c r="CK19" s="75"/>
      <c r="CL19" s="75"/>
      <c r="CM19" s="75"/>
      <c r="CN19" s="75"/>
      <c r="CO19" s="75"/>
      <c r="CP19" s="75"/>
      <c r="CQ19" s="75"/>
      <c r="CR19" s="75"/>
      <c r="CS19" s="75"/>
      <c r="CT19" s="75"/>
      <c r="CU19" s="75"/>
      <c r="CV19" s="75"/>
      <c r="CW19" s="76"/>
      <c r="CX19" s="65"/>
      <c r="CY19" s="66"/>
      <c r="CZ19" s="66"/>
      <c r="DA19" s="66"/>
      <c r="DB19" s="66"/>
      <c r="DC19" s="66"/>
      <c r="DD19" s="66"/>
      <c r="DE19" s="66"/>
      <c r="DF19" s="66"/>
      <c r="DG19" s="66"/>
      <c r="DH19" s="66"/>
      <c r="DI19" s="66"/>
      <c r="DJ19" s="66"/>
      <c r="DK19" s="66"/>
      <c r="DL19" s="66"/>
      <c r="DM19" s="66"/>
      <c r="DN19" s="66"/>
      <c r="DO19" s="67"/>
    </row>
    <row r="20" spans="1:119" ht="15">
      <c r="A20" s="68" t="s">
        <v>23</v>
      </c>
      <c r="B20" s="69"/>
      <c r="C20" s="69"/>
      <c r="D20" s="69"/>
      <c r="E20" s="69"/>
      <c r="F20" s="69"/>
      <c r="G20" s="69"/>
      <c r="H20" s="70"/>
      <c r="I20" s="2"/>
      <c r="J20" s="71" t="s">
        <v>20</v>
      </c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  <c r="AD20" s="71"/>
      <c r="AE20" s="71"/>
      <c r="AF20" s="71"/>
      <c r="AG20" s="71"/>
      <c r="AH20" s="71"/>
      <c r="AI20" s="71"/>
      <c r="AJ20" s="71"/>
      <c r="AK20" s="71"/>
      <c r="AL20" s="71"/>
      <c r="AM20" s="71"/>
      <c r="AN20" s="71"/>
      <c r="AO20" s="71"/>
      <c r="AP20" s="71"/>
      <c r="AQ20" s="71"/>
      <c r="AR20" s="71"/>
      <c r="AS20" s="71"/>
      <c r="AT20" s="71"/>
      <c r="AU20" s="71"/>
      <c r="AV20" s="72"/>
      <c r="AW20" s="52" t="s">
        <v>12</v>
      </c>
      <c r="AX20" s="53"/>
      <c r="AY20" s="53"/>
      <c r="AZ20" s="53"/>
      <c r="BA20" s="53"/>
      <c r="BB20" s="53"/>
      <c r="BC20" s="53"/>
      <c r="BD20" s="53"/>
      <c r="BE20" s="53"/>
      <c r="BF20" s="53"/>
      <c r="BG20" s="54"/>
      <c r="BH20" s="52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4"/>
      <c r="BV20" s="62"/>
      <c r="BW20" s="63"/>
      <c r="BX20" s="63"/>
      <c r="BY20" s="63"/>
      <c r="BZ20" s="63"/>
      <c r="CA20" s="63"/>
      <c r="CB20" s="63"/>
      <c r="CC20" s="63"/>
      <c r="CD20" s="63"/>
      <c r="CE20" s="63"/>
      <c r="CF20" s="63"/>
      <c r="CG20" s="63"/>
      <c r="CH20" s="63"/>
      <c r="CI20" s="64"/>
      <c r="CJ20" s="62"/>
      <c r="CK20" s="63"/>
      <c r="CL20" s="63"/>
      <c r="CM20" s="63"/>
      <c r="CN20" s="63"/>
      <c r="CO20" s="63"/>
      <c r="CP20" s="63"/>
      <c r="CQ20" s="63"/>
      <c r="CR20" s="63"/>
      <c r="CS20" s="63"/>
      <c r="CT20" s="63"/>
      <c r="CU20" s="63"/>
      <c r="CV20" s="63"/>
      <c r="CW20" s="64"/>
      <c r="CX20" s="65"/>
      <c r="CY20" s="66"/>
      <c r="CZ20" s="66"/>
      <c r="DA20" s="66"/>
      <c r="DB20" s="66"/>
      <c r="DC20" s="66"/>
      <c r="DD20" s="66"/>
      <c r="DE20" s="66"/>
      <c r="DF20" s="66"/>
      <c r="DG20" s="66"/>
      <c r="DH20" s="66"/>
      <c r="DI20" s="66"/>
      <c r="DJ20" s="66"/>
      <c r="DK20" s="66"/>
      <c r="DL20" s="66"/>
      <c r="DM20" s="66"/>
      <c r="DN20" s="66"/>
      <c r="DO20" s="67"/>
    </row>
    <row r="21" spans="1:119" ht="15">
      <c r="A21" s="68" t="s">
        <v>24</v>
      </c>
      <c r="B21" s="69"/>
      <c r="C21" s="69"/>
      <c r="D21" s="69"/>
      <c r="E21" s="69"/>
      <c r="F21" s="69"/>
      <c r="G21" s="69"/>
      <c r="H21" s="70"/>
      <c r="I21" s="2"/>
      <c r="J21" s="71" t="s">
        <v>25</v>
      </c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71"/>
      <c r="AE21" s="71"/>
      <c r="AF21" s="71"/>
      <c r="AG21" s="71"/>
      <c r="AH21" s="71"/>
      <c r="AI21" s="71"/>
      <c r="AJ21" s="71"/>
      <c r="AK21" s="71"/>
      <c r="AL21" s="71"/>
      <c r="AM21" s="71"/>
      <c r="AN21" s="71"/>
      <c r="AO21" s="71"/>
      <c r="AP21" s="71"/>
      <c r="AQ21" s="71"/>
      <c r="AR21" s="71"/>
      <c r="AS21" s="71"/>
      <c r="AT21" s="71"/>
      <c r="AU21" s="71"/>
      <c r="AV21" s="72"/>
      <c r="AW21" s="52" t="s">
        <v>12</v>
      </c>
      <c r="AX21" s="53"/>
      <c r="AY21" s="53"/>
      <c r="AZ21" s="53"/>
      <c r="BA21" s="53"/>
      <c r="BB21" s="53"/>
      <c r="BC21" s="53"/>
      <c r="BD21" s="53"/>
      <c r="BE21" s="53"/>
      <c r="BF21" s="53"/>
      <c r="BG21" s="54"/>
      <c r="BH21" s="52">
        <v>898.11</v>
      </c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4"/>
      <c r="BV21" s="52">
        <v>615.54</v>
      </c>
      <c r="BW21" s="53"/>
      <c r="BX21" s="53"/>
      <c r="BY21" s="53"/>
      <c r="BZ21" s="53"/>
      <c r="CA21" s="53"/>
      <c r="CB21" s="53"/>
      <c r="CC21" s="53"/>
      <c r="CD21" s="53"/>
      <c r="CE21" s="53"/>
      <c r="CF21" s="53"/>
      <c r="CG21" s="53"/>
      <c r="CH21" s="53"/>
      <c r="CI21" s="54"/>
      <c r="CJ21" s="74">
        <f>'[2]4 квартал'!$H$22</f>
        <v>276.62018</v>
      </c>
      <c r="CK21" s="75"/>
      <c r="CL21" s="75"/>
      <c r="CM21" s="75"/>
      <c r="CN21" s="75"/>
      <c r="CO21" s="75"/>
      <c r="CP21" s="75"/>
      <c r="CQ21" s="75"/>
      <c r="CR21" s="75"/>
      <c r="CS21" s="75"/>
      <c r="CT21" s="75"/>
      <c r="CU21" s="75"/>
      <c r="CV21" s="75"/>
      <c r="CW21" s="76"/>
      <c r="CX21" s="65"/>
      <c r="CY21" s="66"/>
      <c r="CZ21" s="66"/>
      <c r="DA21" s="66"/>
      <c r="DB21" s="66"/>
      <c r="DC21" s="66"/>
      <c r="DD21" s="66"/>
      <c r="DE21" s="66"/>
      <c r="DF21" s="66"/>
      <c r="DG21" s="66"/>
      <c r="DH21" s="66"/>
      <c r="DI21" s="66"/>
      <c r="DJ21" s="66"/>
      <c r="DK21" s="66"/>
      <c r="DL21" s="66"/>
      <c r="DM21" s="66"/>
      <c r="DN21" s="66"/>
      <c r="DO21" s="67"/>
    </row>
    <row r="22" spans="1:119" ht="15">
      <c r="A22" s="68" t="s">
        <v>26</v>
      </c>
      <c r="B22" s="69"/>
      <c r="C22" s="69"/>
      <c r="D22" s="69"/>
      <c r="E22" s="69"/>
      <c r="F22" s="69"/>
      <c r="G22" s="69"/>
      <c r="H22" s="70"/>
      <c r="I22" s="2"/>
      <c r="J22" s="71" t="s">
        <v>27</v>
      </c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71"/>
      <c r="AI22" s="71"/>
      <c r="AJ22" s="71"/>
      <c r="AK22" s="71"/>
      <c r="AL22" s="71"/>
      <c r="AM22" s="71"/>
      <c r="AN22" s="71"/>
      <c r="AO22" s="71"/>
      <c r="AP22" s="71"/>
      <c r="AQ22" s="71"/>
      <c r="AR22" s="71"/>
      <c r="AS22" s="71"/>
      <c r="AT22" s="71"/>
      <c r="AU22" s="71"/>
      <c r="AV22" s="72"/>
      <c r="AW22" s="52" t="s">
        <v>12</v>
      </c>
      <c r="AX22" s="53"/>
      <c r="AY22" s="53"/>
      <c r="AZ22" s="53"/>
      <c r="BA22" s="53"/>
      <c r="BB22" s="53"/>
      <c r="BC22" s="53"/>
      <c r="BD22" s="53"/>
      <c r="BE22" s="53"/>
      <c r="BF22" s="53"/>
      <c r="BG22" s="54"/>
      <c r="BH22" s="52">
        <f>1289.07+515.71</f>
        <v>1804.78</v>
      </c>
      <c r="BI22" s="53"/>
      <c r="BJ22" s="53"/>
      <c r="BK22" s="53"/>
      <c r="BL22" s="53"/>
      <c r="BM22" s="53"/>
      <c r="BN22" s="53"/>
      <c r="BO22" s="53"/>
      <c r="BP22" s="53"/>
      <c r="BQ22" s="53"/>
      <c r="BR22" s="53"/>
      <c r="BS22" s="53"/>
      <c r="BT22" s="53"/>
      <c r="BU22" s="54"/>
      <c r="BV22" s="73">
        <f>883.5</f>
        <v>883.5</v>
      </c>
      <c r="BW22" s="77"/>
      <c r="BX22" s="77"/>
      <c r="BY22" s="77"/>
      <c r="BZ22" s="77"/>
      <c r="CA22" s="77"/>
      <c r="CB22" s="77"/>
      <c r="CC22" s="77"/>
      <c r="CD22" s="77"/>
      <c r="CE22" s="77"/>
      <c r="CF22" s="77"/>
      <c r="CG22" s="77"/>
      <c r="CH22" s="77"/>
      <c r="CI22" s="78"/>
      <c r="CJ22" s="79">
        <f>'[2]4 квартал'!$H$24+'[2]4 квартал'!$H$26+'[1]4 квартал'!$H$18+'[1]4 квартал'!$H$25+'[1]4 квартал'!$H$33+'[1]4 квартал'!$H$35+'[1]4 квартал'!$H$39+'[1]4 квартал'!$H$40+'[2]4 квартал'!$H$33</f>
        <v>9767.42264</v>
      </c>
      <c r="CK22" s="80"/>
      <c r="CL22" s="80"/>
      <c r="CM22" s="80"/>
      <c r="CN22" s="80"/>
      <c r="CO22" s="80"/>
      <c r="CP22" s="80"/>
      <c r="CQ22" s="80"/>
      <c r="CR22" s="80"/>
      <c r="CS22" s="80"/>
      <c r="CT22" s="80"/>
      <c r="CU22" s="80"/>
      <c r="CV22" s="80"/>
      <c r="CW22" s="81"/>
      <c r="CX22" s="65"/>
      <c r="CY22" s="66"/>
      <c r="CZ22" s="66"/>
      <c r="DA22" s="66"/>
      <c r="DB22" s="66"/>
      <c r="DC22" s="66"/>
      <c r="DD22" s="66"/>
      <c r="DE22" s="66"/>
      <c r="DF22" s="66"/>
      <c r="DG22" s="66"/>
      <c r="DH22" s="66"/>
      <c r="DI22" s="66"/>
      <c r="DJ22" s="66"/>
      <c r="DK22" s="66"/>
      <c r="DL22" s="66"/>
      <c r="DM22" s="66"/>
      <c r="DN22" s="66"/>
      <c r="DO22" s="67"/>
    </row>
    <row r="23" spans="1:119" ht="15">
      <c r="A23" s="68" t="s">
        <v>28</v>
      </c>
      <c r="B23" s="69"/>
      <c r="C23" s="69"/>
      <c r="D23" s="69"/>
      <c r="E23" s="69"/>
      <c r="F23" s="69"/>
      <c r="G23" s="69"/>
      <c r="H23" s="70"/>
      <c r="I23" s="2"/>
      <c r="J23" s="71" t="s">
        <v>29</v>
      </c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71"/>
      <c r="AG23" s="71"/>
      <c r="AH23" s="71"/>
      <c r="AI23" s="71"/>
      <c r="AJ23" s="71"/>
      <c r="AK23" s="71"/>
      <c r="AL23" s="71"/>
      <c r="AM23" s="71"/>
      <c r="AN23" s="71"/>
      <c r="AO23" s="71"/>
      <c r="AP23" s="71"/>
      <c r="AQ23" s="71"/>
      <c r="AR23" s="71"/>
      <c r="AS23" s="71"/>
      <c r="AT23" s="71"/>
      <c r="AU23" s="71"/>
      <c r="AV23" s="72"/>
      <c r="AW23" s="52" t="s">
        <v>12</v>
      </c>
      <c r="AX23" s="53"/>
      <c r="AY23" s="53"/>
      <c r="AZ23" s="53"/>
      <c r="BA23" s="53"/>
      <c r="BB23" s="53"/>
      <c r="BC23" s="53"/>
      <c r="BD23" s="53"/>
      <c r="BE23" s="53"/>
      <c r="BF23" s="53"/>
      <c r="BG23" s="54"/>
      <c r="BH23" s="52"/>
      <c r="BI23" s="53"/>
      <c r="BJ23" s="53"/>
      <c r="BK23" s="53"/>
      <c r="BL23" s="53"/>
      <c r="BM23" s="53"/>
      <c r="BN23" s="53"/>
      <c r="BO23" s="53"/>
      <c r="BP23" s="53"/>
      <c r="BQ23" s="53"/>
      <c r="BR23" s="53"/>
      <c r="BS23" s="53"/>
      <c r="BT23" s="53"/>
      <c r="BU23" s="54"/>
      <c r="BV23" s="62"/>
      <c r="BW23" s="63"/>
      <c r="BX23" s="63"/>
      <c r="BY23" s="63"/>
      <c r="BZ23" s="63"/>
      <c r="CA23" s="63"/>
      <c r="CB23" s="63"/>
      <c r="CC23" s="63"/>
      <c r="CD23" s="63"/>
      <c r="CE23" s="63"/>
      <c r="CF23" s="63"/>
      <c r="CG23" s="63"/>
      <c r="CH23" s="63"/>
      <c r="CI23" s="64"/>
      <c r="CJ23" s="62"/>
      <c r="CK23" s="63"/>
      <c r="CL23" s="63"/>
      <c r="CM23" s="63"/>
      <c r="CN23" s="63"/>
      <c r="CO23" s="63"/>
      <c r="CP23" s="63"/>
      <c r="CQ23" s="63"/>
      <c r="CR23" s="63"/>
      <c r="CS23" s="63"/>
      <c r="CT23" s="63"/>
      <c r="CU23" s="63"/>
      <c r="CV23" s="63"/>
      <c r="CW23" s="64"/>
      <c r="CX23" s="65"/>
      <c r="CY23" s="66"/>
      <c r="CZ23" s="66"/>
      <c r="DA23" s="66"/>
      <c r="DB23" s="66"/>
      <c r="DC23" s="66"/>
      <c r="DD23" s="66"/>
      <c r="DE23" s="66"/>
      <c r="DF23" s="66"/>
      <c r="DG23" s="66"/>
      <c r="DH23" s="66"/>
      <c r="DI23" s="66"/>
      <c r="DJ23" s="66"/>
      <c r="DK23" s="66"/>
      <c r="DL23" s="66"/>
      <c r="DM23" s="66"/>
      <c r="DN23" s="66"/>
      <c r="DO23" s="67"/>
    </row>
    <row r="24" spans="1:119" ht="15">
      <c r="A24" s="68" t="s">
        <v>30</v>
      </c>
      <c r="B24" s="69"/>
      <c r="C24" s="69"/>
      <c r="D24" s="69"/>
      <c r="E24" s="69"/>
      <c r="F24" s="69"/>
      <c r="G24" s="69"/>
      <c r="H24" s="70"/>
      <c r="I24" s="2"/>
      <c r="J24" s="71" t="s">
        <v>31</v>
      </c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1"/>
      <c r="AJ24" s="71"/>
      <c r="AK24" s="71"/>
      <c r="AL24" s="71"/>
      <c r="AM24" s="71"/>
      <c r="AN24" s="71"/>
      <c r="AO24" s="71"/>
      <c r="AP24" s="71"/>
      <c r="AQ24" s="71"/>
      <c r="AR24" s="71"/>
      <c r="AS24" s="71"/>
      <c r="AT24" s="71"/>
      <c r="AU24" s="71"/>
      <c r="AV24" s="72"/>
      <c r="AW24" s="52" t="s">
        <v>12</v>
      </c>
      <c r="AX24" s="53"/>
      <c r="AY24" s="53"/>
      <c r="AZ24" s="53"/>
      <c r="BA24" s="53"/>
      <c r="BB24" s="53"/>
      <c r="BC24" s="53"/>
      <c r="BD24" s="53"/>
      <c r="BE24" s="53"/>
      <c r="BF24" s="53"/>
      <c r="BG24" s="54"/>
      <c r="BH24" s="52"/>
      <c r="BI24" s="53"/>
      <c r="BJ24" s="53"/>
      <c r="BK24" s="53"/>
      <c r="BL24" s="53"/>
      <c r="BM24" s="53"/>
      <c r="BN24" s="53"/>
      <c r="BO24" s="53"/>
      <c r="BP24" s="53"/>
      <c r="BQ24" s="53"/>
      <c r="BR24" s="53"/>
      <c r="BS24" s="53"/>
      <c r="BT24" s="53"/>
      <c r="BU24" s="54"/>
      <c r="BV24" s="62"/>
      <c r="BW24" s="63"/>
      <c r="BX24" s="63"/>
      <c r="BY24" s="63"/>
      <c r="BZ24" s="63"/>
      <c r="CA24" s="63"/>
      <c r="CB24" s="63"/>
      <c r="CC24" s="63"/>
      <c r="CD24" s="63"/>
      <c r="CE24" s="63"/>
      <c r="CF24" s="63"/>
      <c r="CG24" s="63"/>
      <c r="CH24" s="63"/>
      <c r="CI24" s="64"/>
      <c r="CJ24" s="62"/>
      <c r="CK24" s="63"/>
      <c r="CL24" s="63"/>
      <c r="CM24" s="63"/>
      <c r="CN24" s="63"/>
      <c r="CO24" s="63"/>
      <c r="CP24" s="63"/>
      <c r="CQ24" s="63"/>
      <c r="CR24" s="63"/>
      <c r="CS24" s="63"/>
      <c r="CT24" s="63"/>
      <c r="CU24" s="63"/>
      <c r="CV24" s="63"/>
      <c r="CW24" s="64"/>
      <c r="CX24" s="65"/>
      <c r="CY24" s="66"/>
      <c r="CZ24" s="66"/>
      <c r="DA24" s="66"/>
      <c r="DB24" s="66"/>
      <c r="DC24" s="66"/>
      <c r="DD24" s="66"/>
      <c r="DE24" s="66"/>
      <c r="DF24" s="66"/>
      <c r="DG24" s="66"/>
      <c r="DH24" s="66"/>
      <c r="DI24" s="66"/>
      <c r="DJ24" s="66"/>
      <c r="DK24" s="66"/>
      <c r="DL24" s="66"/>
      <c r="DM24" s="66"/>
      <c r="DN24" s="66"/>
      <c r="DO24" s="67"/>
    </row>
    <row r="25" spans="1:119" ht="15">
      <c r="A25" s="68" t="s">
        <v>32</v>
      </c>
      <c r="B25" s="69"/>
      <c r="C25" s="69"/>
      <c r="D25" s="69"/>
      <c r="E25" s="69"/>
      <c r="F25" s="69"/>
      <c r="G25" s="69"/>
      <c r="H25" s="70"/>
      <c r="I25" s="2"/>
      <c r="J25" s="71" t="s">
        <v>33</v>
      </c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1"/>
      <c r="AH25" s="71"/>
      <c r="AI25" s="71"/>
      <c r="AJ25" s="71"/>
      <c r="AK25" s="71"/>
      <c r="AL25" s="71"/>
      <c r="AM25" s="71"/>
      <c r="AN25" s="71"/>
      <c r="AO25" s="71"/>
      <c r="AP25" s="71"/>
      <c r="AQ25" s="71"/>
      <c r="AR25" s="71"/>
      <c r="AS25" s="71"/>
      <c r="AT25" s="71"/>
      <c r="AU25" s="71"/>
      <c r="AV25" s="72"/>
      <c r="AW25" s="52" t="s">
        <v>12</v>
      </c>
      <c r="AX25" s="53"/>
      <c r="AY25" s="53"/>
      <c r="AZ25" s="53"/>
      <c r="BA25" s="53"/>
      <c r="BB25" s="53"/>
      <c r="BC25" s="53"/>
      <c r="BD25" s="53"/>
      <c r="BE25" s="53"/>
      <c r="BF25" s="53"/>
      <c r="BG25" s="54"/>
      <c r="BH25" s="52"/>
      <c r="BI25" s="53"/>
      <c r="BJ25" s="53"/>
      <c r="BK25" s="53"/>
      <c r="BL25" s="53"/>
      <c r="BM25" s="53"/>
      <c r="BN25" s="53"/>
      <c r="BO25" s="53"/>
      <c r="BP25" s="53"/>
      <c r="BQ25" s="53"/>
      <c r="BR25" s="53"/>
      <c r="BS25" s="53"/>
      <c r="BT25" s="53"/>
      <c r="BU25" s="54"/>
      <c r="BV25" s="62"/>
      <c r="BW25" s="63"/>
      <c r="BX25" s="63"/>
      <c r="BY25" s="63"/>
      <c r="BZ25" s="63"/>
      <c r="CA25" s="63"/>
      <c r="CB25" s="63"/>
      <c r="CC25" s="63"/>
      <c r="CD25" s="63"/>
      <c r="CE25" s="63"/>
      <c r="CF25" s="63"/>
      <c r="CG25" s="63"/>
      <c r="CH25" s="63"/>
      <c r="CI25" s="64"/>
      <c r="CJ25" s="62"/>
      <c r="CK25" s="63"/>
      <c r="CL25" s="63"/>
      <c r="CM25" s="63"/>
      <c r="CN25" s="63"/>
      <c r="CO25" s="63"/>
      <c r="CP25" s="63"/>
      <c r="CQ25" s="63"/>
      <c r="CR25" s="63"/>
      <c r="CS25" s="63"/>
      <c r="CT25" s="63"/>
      <c r="CU25" s="63"/>
      <c r="CV25" s="63"/>
      <c r="CW25" s="64"/>
      <c r="CX25" s="65"/>
      <c r="CY25" s="66"/>
      <c r="CZ25" s="66"/>
      <c r="DA25" s="66"/>
      <c r="DB25" s="66"/>
      <c r="DC25" s="66"/>
      <c r="DD25" s="66"/>
      <c r="DE25" s="66"/>
      <c r="DF25" s="66"/>
      <c r="DG25" s="66"/>
      <c r="DH25" s="66"/>
      <c r="DI25" s="66"/>
      <c r="DJ25" s="66"/>
      <c r="DK25" s="66"/>
      <c r="DL25" s="66"/>
      <c r="DM25" s="66"/>
      <c r="DN25" s="66"/>
      <c r="DO25" s="67"/>
    </row>
    <row r="26" spans="1:119" ht="15">
      <c r="A26" s="68" t="s">
        <v>34</v>
      </c>
      <c r="B26" s="69"/>
      <c r="C26" s="69"/>
      <c r="D26" s="69"/>
      <c r="E26" s="69"/>
      <c r="F26" s="69"/>
      <c r="G26" s="69"/>
      <c r="H26" s="70"/>
      <c r="I26" s="2"/>
      <c r="J26" s="71" t="s">
        <v>35</v>
      </c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71"/>
      <c r="AI26" s="71"/>
      <c r="AJ26" s="71"/>
      <c r="AK26" s="71"/>
      <c r="AL26" s="71"/>
      <c r="AM26" s="71"/>
      <c r="AN26" s="71"/>
      <c r="AO26" s="71"/>
      <c r="AP26" s="71"/>
      <c r="AQ26" s="71"/>
      <c r="AR26" s="71"/>
      <c r="AS26" s="71"/>
      <c r="AT26" s="71"/>
      <c r="AU26" s="71"/>
      <c r="AV26" s="72"/>
      <c r="AW26" s="52" t="s">
        <v>12</v>
      </c>
      <c r="AX26" s="53"/>
      <c r="AY26" s="53"/>
      <c r="AZ26" s="53"/>
      <c r="BA26" s="53"/>
      <c r="BB26" s="53"/>
      <c r="BC26" s="53"/>
      <c r="BD26" s="53"/>
      <c r="BE26" s="53"/>
      <c r="BF26" s="53"/>
      <c r="BG26" s="54"/>
      <c r="BH26" s="52">
        <f>BH27+BH28</f>
        <v>717.7199999999999</v>
      </c>
      <c r="BI26" s="53"/>
      <c r="BJ26" s="53"/>
      <c r="BK26" s="53"/>
      <c r="BL26" s="53"/>
      <c r="BM26" s="53"/>
      <c r="BN26" s="53"/>
      <c r="BO26" s="53"/>
      <c r="BP26" s="53"/>
      <c r="BQ26" s="53"/>
      <c r="BR26" s="53"/>
      <c r="BS26" s="53"/>
      <c r="BT26" s="53"/>
      <c r="BU26" s="54"/>
      <c r="BV26" s="52">
        <f>BV27+BV28</f>
        <v>491.90999999999997</v>
      </c>
      <c r="BW26" s="53"/>
      <c r="BX26" s="53"/>
      <c r="BY26" s="53"/>
      <c r="BZ26" s="53"/>
      <c r="CA26" s="53"/>
      <c r="CB26" s="53"/>
      <c r="CC26" s="53"/>
      <c r="CD26" s="53"/>
      <c r="CE26" s="53"/>
      <c r="CF26" s="53"/>
      <c r="CG26" s="53"/>
      <c r="CH26" s="53"/>
      <c r="CI26" s="54"/>
      <c r="CJ26" s="62"/>
      <c r="CK26" s="63"/>
      <c r="CL26" s="63"/>
      <c r="CM26" s="63"/>
      <c r="CN26" s="63"/>
      <c r="CO26" s="63"/>
      <c r="CP26" s="63"/>
      <c r="CQ26" s="63"/>
      <c r="CR26" s="63"/>
      <c r="CS26" s="63"/>
      <c r="CT26" s="63"/>
      <c r="CU26" s="63"/>
      <c r="CV26" s="63"/>
      <c r="CW26" s="64"/>
      <c r="CX26" s="65"/>
      <c r="CY26" s="66"/>
      <c r="CZ26" s="66"/>
      <c r="DA26" s="66"/>
      <c r="DB26" s="66"/>
      <c r="DC26" s="66"/>
      <c r="DD26" s="66"/>
      <c r="DE26" s="66"/>
      <c r="DF26" s="66"/>
      <c r="DG26" s="66"/>
      <c r="DH26" s="66"/>
      <c r="DI26" s="66"/>
      <c r="DJ26" s="66"/>
      <c r="DK26" s="66"/>
      <c r="DL26" s="66"/>
      <c r="DM26" s="66"/>
      <c r="DN26" s="66"/>
      <c r="DO26" s="67"/>
    </row>
    <row r="27" spans="1:119" ht="15">
      <c r="A27" s="68" t="s">
        <v>36</v>
      </c>
      <c r="B27" s="69"/>
      <c r="C27" s="69"/>
      <c r="D27" s="69"/>
      <c r="E27" s="69"/>
      <c r="F27" s="69"/>
      <c r="G27" s="69"/>
      <c r="H27" s="70"/>
      <c r="I27" s="2"/>
      <c r="J27" s="71" t="s">
        <v>37</v>
      </c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71"/>
      <c r="AE27" s="71"/>
      <c r="AF27" s="71"/>
      <c r="AG27" s="71"/>
      <c r="AH27" s="71"/>
      <c r="AI27" s="71"/>
      <c r="AJ27" s="71"/>
      <c r="AK27" s="71"/>
      <c r="AL27" s="71"/>
      <c r="AM27" s="71"/>
      <c r="AN27" s="71"/>
      <c r="AO27" s="71"/>
      <c r="AP27" s="71"/>
      <c r="AQ27" s="71"/>
      <c r="AR27" s="71"/>
      <c r="AS27" s="71"/>
      <c r="AT27" s="71"/>
      <c r="AU27" s="71"/>
      <c r="AV27" s="72"/>
      <c r="AW27" s="52" t="s">
        <v>12</v>
      </c>
      <c r="AX27" s="53"/>
      <c r="AY27" s="53"/>
      <c r="AZ27" s="53"/>
      <c r="BA27" s="53"/>
      <c r="BB27" s="53"/>
      <c r="BC27" s="53"/>
      <c r="BD27" s="53"/>
      <c r="BE27" s="53"/>
      <c r="BF27" s="53"/>
      <c r="BG27" s="54"/>
      <c r="BH27" s="52">
        <v>143.54</v>
      </c>
      <c r="BI27" s="53"/>
      <c r="BJ27" s="53"/>
      <c r="BK27" s="53"/>
      <c r="BL27" s="53"/>
      <c r="BM27" s="53"/>
      <c r="BN27" s="53"/>
      <c r="BO27" s="53"/>
      <c r="BP27" s="53"/>
      <c r="BQ27" s="53"/>
      <c r="BR27" s="53"/>
      <c r="BS27" s="53"/>
      <c r="BT27" s="53"/>
      <c r="BU27" s="54"/>
      <c r="BV27" s="52">
        <v>98.38</v>
      </c>
      <c r="BW27" s="53"/>
      <c r="BX27" s="53"/>
      <c r="BY27" s="53"/>
      <c r="BZ27" s="53"/>
      <c r="CA27" s="53"/>
      <c r="CB27" s="53"/>
      <c r="CC27" s="53"/>
      <c r="CD27" s="53"/>
      <c r="CE27" s="53"/>
      <c r="CF27" s="53"/>
      <c r="CG27" s="53"/>
      <c r="CH27" s="53"/>
      <c r="CI27" s="54"/>
      <c r="CJ27" s="62"/>
      <c r="CK27" s="63"/>
      <c r="CL27" s="63"/>
      <c r="CM27" s="63"/>
      <c r="CN27" s="63"/>
      <c r="CO27" s="63"/>
      <c r="CP27" s="63"/>
      <c r="CQ27" s="63"/>
      <c r="CR27" s="63"/>
      <c r="CS27" s="63"/>
      <c r="CT27" s="63"/>
      <c r="CU27" s="63"/>
      <c r="CV27" s="63"/>
      <c r="CW27" s="64"/>
      <c r="CX27" s="65"/>
      <c r="CY27" s="66"/>
      <c r="CZ27" s="66"/>
      <c r="DA27" s="66"/>
      <c r="DB27" s="66"/>
      <c r="DC27" s="66"/>
      <c r="DD27" s="66"/>
      <c r="DE27" s="66"/>
      <c r="DF27" s="66"/>
      <c r="DG27" s="66"/>
      <c r="DH27" s="66"/>
      <c r="DI27" s="66"/>
      <c r="DJ27" s="66"/>
      <c r="DK27" s="66"/>
      <c r="DL27" s="66"/>
      <c r="DM27" s="66"/>
      <c r="DN27" s="66"/>
      <c r="DO27" s="67"/>
    </row>
    <row r="28" spans="1:119" ht="15">
      <c r="A28" s="68" t="s">
        <v>38</v>
      </c>
      <c r="B28" s="69"/>
      <c r="C28" s="69"/>
      <c r="D28" s="69"/>
      <c r="E28" s="69"/>
      <c r="F28" s="69"/>
      <c r="G28" s="69"/>
      <c r="H28" s="70"/>
      <c r="I28" s="2"/>
      <c r="J28" s="71" t="s">
        <v>39</v>
      </c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71"/>
      <c r="AI28" s="71"/>
      <c r="AJ28" s="71"/>
      <c r="AK28" s="71"/>
      <c r="AL28" s="71"/>
      <c r="AM28" s="71"/>
      <c r="AN28" s="71"/>
      <c r="AO28" s="71"/>
      <c r="AP28" s="71"/>
      <c r="AQ28" s="71"/>
      <c r="AR28" s="71"/>
      <c r="AS28" s="71"/>
      <c r="AT28" s="71"/>
      <c r="AU28" s="71"/>
      <c r="AV28" s="72"/>
      <c r="AW28" s="52" t="s">
        <v>12</v>
      </c>
      <c r="AX28" s="53"/>
      <c r="AY28" s="53"/>
      <c r="AZ28" s="53"/>
      <c r="BA28" s="53"/>
      <c r="BB28" s="53"/>
      <c r="BC28" s="53"/>
      <c r="BD28" s="53"/>
      <c r="BE28" s="53"/>
      <c r="BF28" s="53"/>
      <c r="BG28" s="54"/>
      <c r="BH28" s="52">
        <v>574.18</v>
      </c>
      <c r="BI28" s="53"/>
      <c r="BJ28" s="53"/>
      <c r="BK28" s="53"/>
      <c r="BL28" s="53"/>
      <c r="BM28" s="53"/>
      <c r="BN28" s="53"/>
      <c r="BO28" s="53"/>
      <c r="BP28" s="53"/>
      <c r="BQ28" s="53"/>
      <c r="BR28" s="53"/>
      <c r="BS28" s="53"/>
      <c r="BT28" s="53"/>
      <c r="BU28" s="54"/>
      <c r="BV28" s="73">
        <v>393.53</v>
      </c>
      <c r="BW28" s="77"/>
      <c r="BX28" s="77"/>
      <c r="BY28" s="77"/>
      <c r="BZ28" s="77"/>
      <c r="CA28" s="77"/>
      <c r="CB28" s="77"/>
      <c r="CC28" s="77"/>
      <c r="CD28" s="77"/>
      <c r="CE28" s="77"/>
      <c r="CF28" s="77"/>
      <c r="CG28" s="77"/>
      <c r="CH28" s="77"/>
      <c r="CI28" s="78"/>
      <c r="CJ28" s="62"/>
      <c r="CK28" s="63"/>
      <c r="CL28" s="63"/>
      <c r="CM28" s="63"/>
      <c r="CN28" s="63"/>
      <c r="CO28" s="63"/>
      <c r="CP28" s="63"/>
      <c r="CQ28" s="63"/>
      <c r="CR28" s="63"/>
      <c r="CS28" s="63"/>
      <c r="CT28" s="63"/>
      <c r="CU28" s="63"/>
      <c r="CV28" s="63"/>
      <c r="CW28" s="64"/>
      <c r="CX28" s="65"/>
      <c r="CY28" s="66"/>
      <c r="CZ28" s="66"/>
      <c r="DA28" s="66"/>
      <c r="DB28" s="66"/>
      <c r="DC28" s="66"/>
      <c r="DD28" s="66"/>
      <c r="DE28" s="66"/>
      <c r="DF28" s="66"/>
      <c r="DG28" s="66"/>
      <c r="DH28" s="66"/>
      <c r="DI28" s="66"/>
      <c r="DJ28" s="66"/>
      <c r="DK28" s="66"/>
      <c r="DL28" s="66"/>
      <c r="DM28" s="66"/>
      <c r="DN28" s="66"/>
      <c r="DO28" s="67"/>
    </row>
    <row r="29" spans="1:119" ht="31.5" customHeight="1">
      <c r="A29" s="68" t="s">
        <v>40</v>
      </c>
      <c r="B29" s="69"/>
      <c r="C29" s="69"/>
      <c r="D29" s="69"/>
      <c r="E29" s="69"/>
      <c r="F29" s="69"/>
      <c r="G29" s="69"/>
      <c r="H29" s="70"/>
      <c r="I29" s="2"/>
      <c r="J29" s="71" t="s">
        <v>41</v>
      </c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2"/>
      <c r="AW29" s="52" t="s">
        <v>12</v>
      </c>
      <c r="AX29" s="53"/>
      <c r="AY29" s="53"/>
      <c r="AZ29" s="53"/>
      <c r="BA29" s="53"/>
      <c r="BB29" s="53"/>
      <c r="BC29" s="53"/>
      <c r="BD29" s="53"/>
      <c r="BE29" s="53"/>
      <c r="BF29" s="53"/>
      <c r="BG29" s="54"/>
      <c r="BH29" s="52"/>
      <c r="BI29" s="53"/>
      <c r="BJ29" s="53"/>
      <c r="BK29" s="53"/>
      <c r="BL29" s="53"/>
      <c r="BM29" s="53"/>
      <c r="BN29" s="53"/>
      <c r="BO29" s="53"/>
      <c r="BP29" s="53"/>
      <c r="BQ29" s="53"/>
      <c r="BR29" s="53"/>
      <c r="BS29" s="53"/>
      <c r="BT29" s="53"/>
      <c r="BU29" s="54"/>
      <c r="BV29" s="62"/>
      <c r="BW29" s="63"/>
      <c r="BX29" s="63"/>
      <c r="BY29" s="63"/>
      <c r="BZ29" s="63"/>
      <c r="CA29" s="63"/>
      <c r="CB29" s="63"/>
      <c r="CC29" s="63"/>
      <c r="CD29" s="63"/>
      <c r="CE29" s="63"/>
      <c r="CF29" s="63"/>
      <c r="CG29" s="63"/>
      <c r="CH29" s="63"/>
      <c r="CI29" s="64"/>
      <c r="CJ29" s="62"/>
      <c r="CK29" s="63"/>
      <c r="CL29" s="63"/>
      <c r="CM29" s="63"/>
      <c r="CN29" s="63"/>
      <c r="CO29" s="63"/>
      <c r="CP29" s="63"/>
      <c r="CQ29" s="63"/>
      <c r="CR29" s="63"/>
      <c r="CS29" s="63"/>
      <c r="CT29" s="63"/>
      <c r="CU29" s="63"/>
      <c r="CV29" s="63"/>
      <c r="CW29" s="64"/>
      <c r="CX29" s="65"/>
      <c r="CY29" s="66"/>
      <c r="CZ29" s="66"/>
      <c r="DA29" s="66"/>
      <c r="DB29" s="66"/>
      <c r="DC29" s="66"/>
      <c r="DD29" s="66"/>
      <c r="DE29" s="66"/>
      <c r="DF29" s="66"/>
      <c r="DG29" s="66"/>
      <c r="DH29" s="66"/>
      <c r="DI29" s="66"/>
      <c r="DJ29" s="66"/>
      <c r="DK29" s="66"/>
      <c r="DL29" s="66"/>
      <c r="DM29" s="66"/>
      <c r="DN29" s="66"/>
      <c r="DO29" s="67"/>
    </row>
    <row r="30" spans="1:119" ht="15">
      <c r="A30" s="68" t="s">
        <v>42</v>
      </c>
      <c r="B30" s="69"/>
      <c r="C30" s="69"/>
      <c r="D30" s="69"/>
      <c r="E30" s="69"/>
      <c r="F30" s="69"/>
      <c r="G30" s="69"/>
      <c r="H30" s="70"/>
      <c r="I30" s="2"/>
      <c r="J30" s="71" t="s">
        <v>43</v>
      </c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2"/>
      <c r="AW30" s="52" t="s">
        <v>12</v>
      </c>
      <c r="AX30" s="53"/>
      <c r="AY30" s="53"/>
      <c r="AZ30" s="53"/>
      <c r="BA30" s="53"/>
      <c r="BB30" s="53"/>
      <c r="BC30" s="53"/>
      <c r="BD30" s="53"/>
      <c r="BE30" s="53"/>
      <c r="BF30" s="53"/>
      <c r="BG30" s="54"/>
      <c r="BH30" s="52"/>
      <c r="BI30" s="53"/>
      <c r="BJ30" s="53"/>
      <c r="BK30" s="53"/>
      <c r="BL30" s="53"/>
      <c r="BM30" s="53"/>
      <c r="BN30" s="53"/>
      <c r="BO30" s="53"/>
      <c r="BP30" s="53"/>
      <c r="BQ30" s="53"/>
      <c r="BR30" s="53"/>
      <c r="BS30" s="53"/>
      <c r="BT30" s="53"/>
      <c r="BU30" s="54"/>
      <c r="BV30" s="62"/>
      <c r="BW30" s="63"/>
      <c r="BX30" s="63"/>
      <c r="BY30" s="63"/>
      <c r="BZ30" s="63"/>
      <c r="CA30" s="63"/>
      <c r="CB30" s="63"/>
      <c r="CC30" s="63"/>
      <c r="CD30" s="63"/>
      <c r="CE30" s="63"/>
      <c r="CF30" s="63"/>
      <c r="CG30" s="63"/>
      <c r="CH30" s="63"/>
      <c r="CI30" s="64"/>
      <c r="CJ30" s="62"/>
      <c r="CK30" s="63"/>
      <c r="CL30" s="63"/>
      <c r="CM30" s="63"/>
      <c r="CN30" s="63"/>
      <c r="CO30" s="63"/>
      <c r="CP30" s="63"/>
      <c r="CQ30" s="63"/>
      <c r="CR30" s="63"/>
      <c r="CS30" s="63"/>
      <c r="CT30" s="63"/>
      <c r="CU30" s="63"/>
      <c r="CV30" s="63"/>
      <c r="CW30" s="64"/>
      <c r="CX30" s="65"/>
      <c r="CY30" s="66"/>
      <c r="CZ30" s="66"/>
      <c r="DA30" s="66"/>
      <c r="DB30" s="66"/>
      <c r="DC30" s="66"/>
      <c r="DD30" s="66"/>
      <c r="DE30" s="66"/>
      <c r="DF30" s="66"/>
      <c r="DG30" s="66"/>
      <c r="DH30" s="66"/>
      <c r="DI30" s="66"/>
      <c r="DJ30" s="66"/>
      <c r="DK30" s="66"/>
      <c r="DL30" s="66"/>
      <c r="DM30" s="66"/>
      <c r="DN30" s="66"/>
      <c r="DO30" s="67"/>
    </row>
    <row r="31" spans="1:119" ht="15">
      <c r="A31" s="68" t="s">
        <v>44</v>
      </c>
      <c r="B31" s="69"/>
      <c r="C31" s="69"/>
      <c r="D31" s="69"/>
      <c r="E31" s="69"/>
      <c r="F31" s="69"/>
      <c r="G31" s="69"/>
      <c r="H31" s="70"/>
      <c r="I31" s="2"/>
      <c r="J31" s="71" t="s">
        <v>45</v>
      </c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1"/>
      <c r="AJ31" s="71"/>
      <c r="AK31" s="71"/>
      <c r="AL31" s="71"/>
      <c r="AM31" s="71"/>
      <c r="AN31" s="71"/>
      <c r="AO31" s="71"/>
      <c r="AP31" s="71"/>
      <c r="AQ31" s="71"/>
      <c r="AR31" s="71"/>
      <c r="AS31" s="71"/>
      <c r="AT31" s="71"/>
      <c r="AU31" s="71"/>
      <c r="AV31" s="72"/>
      <c r="AW31" s="52" t="s">
        <v>12</v>
      </c>
      <c r="AX31" s="53"/>
      <c r="AY31" s="53"/>
      <c r="AZ31" s="53"/>
      <c r="BA31" s="53"/>
      <c r="BB31" s="53"/>
      <c r="BC31" s="53"/>
      <c r="BD31" s="53"/>
      <c r="BE31" s="53"/>
      <c r="BF31" s="53"/>
      <c r="BG31" s="54"/>
      <c r="BH31" s="52"/>
      <c r="BI31" s="53"/>
      <c r="BJ31" s="53"/>
      <c r="BK31" s="53"/>
      <c r="BL31" s="53"/>
      <c r="BM31" s="53"/>
      <c r="BN31" s="53"/>
      <c r="BO31" s="53"/>
      <c r="BP31" s="53"/>
      <c r="BQ31" s="53"/>
      <c r="BR31" s="53"/>
      <c r="BS31" s="53"/>
      <c r="BT31" s="53"/>
      <c r="BU31" s="54"/>
      <c r="BV31" s="62"/>
      <c r="BW31" s="63"/>
      <c r="BX31" s="63"/>
      <c r="BY31" s="63"/>
      <c r="BZ31" s="63"/>
      <c r="CA31" s="63"/>
      <c r="CB31" s="63"/>
      <c r="CC31" s="63"/>
      <c r="CD31" s="63"/>
      <c r="CE31" s="63"/>
      <c r="CF31" s="63"/>
      <c r="CG31" s="63"/>
      <c r="CH31" s="63"/>
      <c r="CI31" s="64"/>
      <c r="CJ31" s="62"/>
      <c r="CK31" s="63"/>
      <c r="CL31" s="63"/>
      <c r="CM31" s="63"/>
      <c r="CN31" s="63"/>
      <c r="CO31" s="63"/>
      <c r="CP31" s="63"/>
      <c r="CQ31" s="63"/>
      <c r="CR31" s="63"/>
      <c r="CS31" s="63"/>
      <c r="CT31" s="63"/>
      <c r="CU31" s="63"/>
      <c r="CV31" s="63"/>
      <c r="CW31" s="64"/>
      <c r="CX31" s="65"/>
      <c r="CY31" s="66"/>
      <c r="CZ31" s="66"/>
      <c r="DA31" s="66"/>
      <c r="DB31" s="66"/>
      <c r="DC31" s="66"/>
      <c r="DD31" s="66"/>
      <c r="DE31" s="66"/>
      <c r="DF31" s="66"/>
      <c r="DG31" s="66"/>
      <c r="DH31" s="66"/>
      <c r="DI31" s="66"/>
      <c r="DJ31" s="66"/>
      <c r="DK31" s="66"/>
      <c r="DL31" s="66"/>
      <c r="DM31" s="66"/>
      <c r="DN31" s="66"/>
      <c r="DO31" s="67"/>
    </row>
    <row r="32" spans="1:119" ht="15">
      <c r="A32" s="68" t="s">
        <v>46</v>
      </c>
      <c r="B32" s="69"/>
      <c r="C32" s="69"/>
      <c r="D32" s="69"/>
      <c r="E32" s="69"/>
      <c r="F32" s="69"/>
      <c r="G32" s="69"/>
      <c r="H32" s="70"/>
      <c r="I32" s="2"/>
      <c r="J32" s="71" t="s">
        <v>47</v>
      </c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71"/>
      <c r="AE32" s="71"/>
      <c r="AF32" s="71"/>
      <c r="AG32" s="71"/>
      <c r="AH32" s="71"/>
      <c r="AI32" s="71"/>
      <c r="AJ32" s="71"/>
      <c r="AK32" s="71"/>
      <c r="AL32" s="71"/>
      <c r="AM32" s="71"/>
      <c r="AN32" s="71"/>
      <c r="AO32" s="71"/>
      <c r="AP32" s="71"/>
      <c r="AQ32" s="71"/>
      <c r="AR32" s="71"/>
      <c r="AS32" s="71"/>
      <c r="AT32" s="71"/>
      <c r="AU32" s="71"/>
      <c r="AV32" s="72"/>
      <c r="AW32" s="52" t="s">
        <v>12</v>
      </c>
      <c r="AX32" s="53"/>
      <c r="AY32" s="53"/>
      <c r="AZ32" s="53"/>
      <c r="BA32" s="53"/>
      <c r="BB32" s="53"/>
      <c r="BC32" s="53"/>
      <c r="BD32" s="53"/>
      <c r="BE32" s="53"/>
      <c r="BF32" s="53"/>
      <c r="BG32" s="54"/>
      <c r="BH32" s="52">
        <f>BH28</f>
        <v>574.18</v>
      </c>
      <c r="BI32" s="53"/>
      <c r="BJ32" s="53"/>
      <c r="BK32" s="53"/>
      <c r="BL32" s="53"/>
      <c r="BM32" s="53"/>
      <c r="BN32" s="53"/>
      <c r="BO32" s="53"/>
      <c r="BP32" s="53"/>
      <c r="BQ32" s="53"/>
      <c r="BR32" s="53"/>
      <c r="BS32" s="53"/>
      <c r="BT32" s="53"/>
      <c r="BU32" s="54"/>
      <c r="BV32" s="52">
        <f>BV28</f>
        <v>393.53</v>
      </c>
      <c r="BW32" s="53"/>
      <c r="BX32" s="53"/>
      <c r="BY32" s="53"/>
      <c r="BZ32" s="53"/>
      <c r="CA32" s="53"/>
      <c r="CB32" s="53"/>
      <c r="CC32" s="53"/>
      <c r="CD32" s="53"/>
      <c r="CE32" s="53"/>
      <c r="CF32" s="53"/>
      <c r="CG32" s="53"/>
      <c r="CH32" s="53"/>
      <c r="CI32" s="54"/>
      <c r="CJ32" s="62"/>
      <c r="CK32" s="63"/>
      <c r="CL32" s="63"/>
      <c r="CM32" s="63"/>
      <c r="CN32" s="63"/>
      <c r="CO32" s="63"/>
      <c r="CP32" s="63"/>
      <c r="CQ32" s="63"/>
      <c r="CR32" s="63"/>
      <c r="CS32" s="63"/>
      <c r="CT32" s="63"/>
      <c r="CU32" s="63"/>
      <c r="CV32" s="63"/>
      <c r="CW32" s="64"/>
      <c r="CX32" s="65"/>
      <c r="CY32" s="66"/>
      <c r="CZ32" s="66"/>
      <c r="DA32" s="66"/>
      <c r="DB32" s="66"/>
      <c r="DC32" s="66"/>
      <c r="DD32" s="66"/>
      <c r="DE32" s="66"/>
      <c r="DF32" s="66"/>
      <c r="DG32" s="66"/>
      <c r="DH32" s="66"/>
      <c r="DI32" s="66"/>
      <c r="DJ32" s="66"/>
      <c r="DK32" s="66"/>
      <c r="DL32" s="66"/>
      <c r="DM32" s="66"/>
      <c r="DN32" s="66"/>
      <c r="DO32" s="67"/>
    </row>
    <row r="33" spans="1:119" ht="29.25" customHeight="1">
      <c r="A33" s="68" t="s">
        <v>48</v>
      </c>
      <c r="B33" s="69"/>
      <c r="C33" s="69"/>
      <c r="D33" s="69"/>
      <c r="E33" s="69"/>
      <c r="F33" s="69"/>
      <c r="G33" s="69"/>
      <c r="H33" s="70"/>
      <c r="I33" s="2"/>
      <c r="J33" s="71" t="s">
        <v>49</v>
      </c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71"/>
      <c r="AE33" s="71"/>
      <c r="AF33" s="71"/>
      <c r="AG33" s="71"/>
      <c r="AH33" s="71"/>
      <c r="AI33" s="71"/>
      <c r="AJ33" s="71"/>
      <c r="AK33" s="71"/>
      <c r="AL33" s="71"/>
      <c r="AM33" s="71"/>
      <c r="AN33" s="71"/>
      <c r="AO33" s="71"/>
      <c r="AP33" s="71"/>
      <c r="AQ33" s="71"/>
      <c r="AR33" s="71"/>
      <c r="AS33" s="71"/>
      <c r="AT33" s="71"/>
      <c r="AU33" s="71"/>
      <c r="AV33" s="72"/>
      <c r="AW33" s="52" t="s">
        <v>12</v>
      </c>
      <c r="AX33" s="53"/>
      <c r="AY33" s="53"/>
      <c r="AZ33" s="53"/>
      <c r="BA33" s="53"/>
      <c r="BB33" s="53"/>
      <c r="BC33" s="53"/>
      <c r="BD33" s="53"/>
      <c r="BE33" s="53"/>
      <c r="BF33" s="53"/>
      <c r="BG33" s="54"/>
      <c r="BH33" s="52"/>
      <c r="BI33" s="53"/>
      <c r="BJ33" s="53"/>
      <c r="BK33" s="53"/>
      <c r="BL33" s="53"/>
      <c r="BM33" s="53"/>
      <c r="BN33" s="53"/>
      <c r="BO33" s="53"/>
      <c r="BP33" s="53"/>
      <c r="BQ33" s="53"/>
      <c r="BR33" s="53"/>
      <c r="BS33" s="53"/>
      <c r="BT33" s="53"/>
      <c r="BU33" s="54"/>
      <c r="BV33" s="62"/>
      <c r="BW33" s="63"/>
      <c r="BX33" s="63"/>
      <c r="BY33" s="63"/>
      <c r="BZ33" s="63"/>
      <c r="CA33" s="63"/>
      <c r="CB33" s="63"/>
      <c r="CC33" s="63"/>
      <c r="CD33" s="63"/>
      <c r="CE33" s="63"/>
      <c r="CF33" s="63"/>
      <c r="CG33" s="63"/>
      <c r="CH33" s="63"/>
      <c r="CI33" s="64"/>
      <c r="CJ33" s="62"/>
      <c r="CK33" s="63"/>
      <c r="CL33" s="63"/>
      <c r="CM33" s="63"/>
      <c r="CN33" s="63"/>
      <c r="CO33" s="63"/>
      <c r="CP33" s="63"/>
      <c r="CQ33" s="63"/>
      <c r="CR33" s="63"/>
      <c r="CS33" s="63"/>
      <c r="CT33" s="63"/>
      <c r="CU33" s="63"/>
      <c r="CV33" s="63"/>
      <c r="CW33" s="64"/>
      <c r="CX33" s="65"/>
      <c r="CY33" s="66"/>
      <c r="CZ33" s="66"/>
      <c r="DA33" s="66"/>
      <c r="DB33" s="66"/>
      <c r="DC33" s="66"/>
      <c r="DD33" s="66"/>
      <c r="DE33" s="66"/>
      <c r="DF33" s="66"/>
      <c r="DG33" s="66"/>
      <c r="DH33" s="66"/>
      <c r="DI33" s="66"/>
      <c r="DJ33" s="66"/>
      <c r="DK33" s="66"/>
      <c r="DL33" s="66"/>
      <c r="DM33" s="66"/>
      <c r="DN33" s="66"/>
      <c r="DO33" s="67"/>
    </row>
    <row r="34" spans="1:119" ht="30" customHeight="1">
      <c r="A34" s="68" t="s">
        <v>50</v>
      </c>
      <c r="B34" s="69"/>
      <c r="C34" s="69"/>
      <c r="D34" s="69"/>
      <c r="E34" s="69"/>
      <c r="F34" s="69"/>
      <c r="G34" s="69"/>
      <c r="H34" s="70"/>
      <c r="I34" s="2"/>
      <c r="J34" s="71" t="s">
        <v>51</v>
      </c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E34" s="71"/>
      <c r="AF34" s="71"/>
      <c r="AG34" s="71"/>
      <c r="AH34" s="71"/>
      <c r="AI34" s="71"/>
      <c r="AJ34" s="71"/>
      <c r="AK34" s="71"/>
      <c r="AL34" s="71"/>
      <c r="AM34" s="71"/>
      <c r="AN34" s="71"/>
      <c r="AO34" s="71"/>
      <c r="AP34" s="71"/>
      <c r="AQ34" s="71"/>
      <c r="AR34" s="71"/>
      <c r="AS34" s="71"/>
      <c r="AT34" s="71"/>
      <c r="AU34" s="71"/>
      <c r="AV34" s="72"/>
      <c r="AW34" s="52" t="s">
        <v>12</v>
      </c>
      <c r="AX34" s="53"/>
      <c r="AY34" s="53"/>
      <c r="AZ34" s="53"/>
      <c r="BA34" s="53"/>
      <c r="BB34" s="53"/>
      <c r="BC34" s="53"/>
      <c r="BD34" s="53"/>
      <c r="BE34" s="53"/>
      <c r="BF34" s="53"/>
      <c r="BG34" s="54"/>
      <c r="BH34" s="52"/>
      <c r="BI34" s="53"/>
      <c r="BJ34" s="53"/>
      <c r="BK34" s="53"/>
      <c r="BL34" s="53"/>
      <c r="BM34" s="53"/>
      <c r="BN34" s="53"/>
      <c r="BO34" s="53"/>
      <c r="BP34" s="53"/>
      <c r="BQ34" s="53"/>
      <c r="BR34" s="53"/>
      <c r="BS34" s="53"/>
      <c r="BT34" s="53"/>
      <c r="BU34" s="54"/>
      <c r="BV34" s="62"/>
      <c r="BW34" s="63"/>
      <c r="BX34" s="63"/>
      <c r="BY34" s="63"/>
      <c r="BZ34" s="63"/>
      <c r="CA34" s="63"/>
      <c r="CB34" s="63"/>
      <c r="CC34" s="63"/>
      <c r="CD34" s="63"/>
      <c r="CE34" s="63"/>
      <c r="CF34" s="63"/>
      <c r="CG34" s="63"/>
      <c r="CH34" s="63"/>
      <c r="CI34" s="64"/>
      <c r="CJ34" s="62"/>
      <c r="CK34" s="63"/>
      <c r="CL34" s="63"/>
      <c r="CM34" s="63"/>
      <c r="CN34" s="63"/>
      <c r="CO34" s="63"/>
      <c r="CP34" s="63"/>
      <c r="CQ34" s="63"/>
      <c r="CR34" s="63"/>
      <c r="CS34" s="63"/>
      <c r="CT34" s="63"/>
      <c r="CU34" s="63"/>
      <c r="CV34" s="63"/>
      <c r="CW34" s="64"/>
      <c r="CX34" s="65"/>
      <c r="CY34" s="66"/>
      <c r="CZ34" s="66"/>
      <c r="DA34" s="66"/>
      <c r="DB34" s="66"/>
      <c r="DC34" s="66"/>
      <c r="DD34" s="66"/>
      <c r="DE34" s="66"/>
      <c r="DF34" s="66"/>
      <c r="DG34" s="66"/>
      <c r="DH34" s="66"/>
      <c r="DI34" s="66"/>
      <c r="DJ34" s="66"/>
      <c r="DK34" s="66"/>
      <c r="DL34" s="66"/>
      <c r="DM34" s="66"/>
      <c r="DN34" s="66"/>
      <c r="DO34" s="67"/>
    </row>
    <row r="35" spans="1:119" ht="45.75" customHeight="1">
      <c r="A35" s="68" t="s">
        <v>52</v>
      </c>
      <c r="B35" s="69"/>
      <c r="C35" s="69"/>
      <c r="D35" s="69"/>
      <c r="E35" s="69"/>
      <c r="F35" s="69"/>
      <c r="G35" s="69"/>
      <c r="H35" s="70"/>
      <c r="I35" s="2"/>
      <c r="J35" s="71" t="s">
        <v>53</v>
      </c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71"/>
      <c r="AI35" s="71"/>
      <c r="AJ35" s="71"/>
      <c r="AK35" s="71"/>
      <c r="AL35" s="71"/>
      <c r="AM35" s="71"/>
      <c r="AN35" s="71"/>
      <c r="AO35" s="71"/>
      <c r="AP35" s="71"/>
      <c r="AQ35" s="71"/>
      <c r="AR35" s="71"/>
      <c r="AS35" s="71"/>
      <c r="AT35" s="71"/>
      <c r="AU35" s="71"/>
      <c r="AV35" s="72"/>
      <c r="AW35" s="52" t="s">
        <v>12</v>
      </c>
      <c r="AX35" s="53"/>
      <c r="AY35" s="53"/>
      <c r="AZ35" s="53"/>
      <c r="BA35" s="53"/>
      <c r="BB35" s="53"/>
      <c r="BC35" s="53"/>
      <c r="BD35" s="53"/>
      <c r="BE35" s="53"/>
      <c r="BF35" s="53"/>
      <c r="BG35" s="54"/>
      <c r="BH35" s="52">
        <v>3271.53</v>
      </c>
      <c r="BI35" s="53"/>
      <c r="BJ35" s="53"/>
      <c r="BK35" s="53"/>
      <c r="BL35" s="53"/>
      <c r="BM35" s="53"/>
      <c r="BN35" s="53"/>
      <c r="BO35" s="53"/>
      <c r="BP35" s="53"/>
      <c r="BQ35" s="53"/>
      <c r="BR35" s="53"/>
      <c r="BS35" s="53"/>
      <c r="BT35" s="53"/>
      <c r="BU35" s="54"/>
      <c r="BV35" s="52">
        <f>BH35</f>
        <v>3271.53</v>
      </c>
      <c r="BW35" s="53"/>
      <c r="BX35" s="53"/>
      <c r="BY35" s="53"/>
      <c r="BZ35" s="53"/>
      <c r="CA35" s="53"/>
      <c r="CB35" s="53"/>
      <c r="CC35" s="53"/>
      <c r="CD35" s="53"/>
      <c r="CE35" s="53"/>
      <c r="CF35" s="53"/>
      <c r="CG35" s="53"/>
      <c r="CH35" s="53"/>
      <c r="CI35" s="54"/>
      <c r="CJ35" s="62">
        <v>2978.116</v>
      </c>
      <c r="CK35" s="63"/>
      <c r="CL35" s="63"/>
      <c r="CM35" s="63"/>
      <c r="CN35" s="63"/>
      <c r="CO35" s="63"/>
      <c r="CP35" s="63"/>
      <c r="CQ35" s="63"/>
      <c r="CR35" s="63"/>
      <c r="CS35" s="63"/>
      <c r="CT35" s="63"/>
      <c r="CU35" s="63"/>
      <c r="CV35" s="63"/>
      <c r="CW35" s="64"/>
      <c r="CX35" s="65"/>
      <c r="CY35" s="66"/>
      <c r="CZ35" s="66"/>
      <c r="DA35" s="66"/>
      <c r="DB35" s="66"/>
      <c r="DC35" s="66"/>
      <c r="DD35" s="66"/>
      <c r="DE35" s="66"/>
      <c r="DF35" s="66"/>
      <c r="DG35" s="66"/>
      <c r="DH35" s="66"/>
      <c r="DI35" s="66"/>
      <c r="DJ35" s="66"/>
      <c r="DK35" s="66"/>
      <c r="DL35" s="66"/>
      <c r="DM35" s="66"/>
      <c r="DN35" s="66"/>
      <c r="DO35" s="67"/>
    </row>
    <row r="36" spans="1:119" ht="40.5" customHeight="1">
      <c r="A36" s="68" t="s">
        <v>13</v>
      </c>
      <c r="B36" s="69"/>
      <c r="C36" s="69"/>
      <c r="D36" s="69"/>
      <c r="E36" s="69"/>
      <c r="F36" s="69"/>
      <c r="G36" s="69"/>
      <c r="H36" s="70"/>
      <c r="I36" s="2"/>
      <c r="J36" s="71" t="s">
        <v>54</v>
      </c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1"/>
      <c r="AC36" s="71"/>
      <c r="AD36" s="71"/>
      <c r="AE36" s="71"/>
      <c r="AF36" s="71"/>
      <c r="AG36" s="71"/>
      <c r="AH36" s="71"/>
      <c r="AI36" s="71"/>
      <c r="AJ36" s="71"/>
      <c r="AK36" s="71"/>
      <c r="AL36" s="71"/>
      <c r="AM36" s="71"/>
      <c r="AN36" s="71"/>
      <c r="AO36" s="71"/>
      <c r="AP36" s="71"/>
      <c r="AQ36" s="71"/>
      <c r="AR36" s="71"/>
      <c r="AS36" s="71"/>
      <c r="AT36" s="71"/>
      <c r="AU36" s="71"/>
      <c r="AV36" s="72"/>
      <c r="AW36" s="52" t="s">
        <v>12</v>
      </c>
      <c r="AX36" s="53"/>
      <c r="AY36" s="53"/>
      <c r="AZ36" s="53"/>
      <c r="BA36" s="53"/>
      <c r="BB36" s="53"/>
      <c r="BC36" s="53"/>
      <c r="BD36" s="53"/>
      <c r="BE36" s="53"/>
      <c r="BF36" s="53"/>
      <c r="BG36" s="54"/>
      <c r="BH36" s="82"/>
      <c r="BI36" s="83"/>
      <c r="BJ36" s="83"/>
      <c r="BK36" s="83"/>
      <c r="BL36" s="83"/>
      <c r="BM36" s="83"/>
      <c r="BN36" s="83"/>
      <c r="BO36" s="83"/>
      <c r="BP36" s="83"/>
      <c r="BQ36" s="83"/>
      <c r="BR36" s="83"/>
      <c r="BS36" s="83"/>
      <c r="BT36" s="83"/>
      <c r="BU36" s="84"/>
      <c r="BV36" s="73"/>
      <c r="BW36" s="77"/>
      <c r="BX36" s="77"/>
      <c r="BY36" s="77"/>
      <c r="BZ36" s="77"/>
      <c r="CA36" s="77"/>
      <c r="CB36" s="77"/>
      <c r="CC36" s="77"/>
      <c r="CD36" s="77"/>
      <c r="CE36" s="77"/>
      <c r="CF36" s="77"/>
      <c r="CG36" s="77"/>
      <c r="CH36" s="77"/>
      <c r="CI36" s="78"/>
      <c r="CJ36" s="62">
        <v>2495.503</v>
      </c>
      <c r="CK36" s="63"/>
      <c r="CL36" s="63"/>
      <c r="CM36" s="63"/>
      <c r="CN36" s="63"/>
      <c r="CO36" s="63"/>
      <c r="CP36" s="63"/>
      <c r="CQ36" s="63"/>
      <c r="CR36" s="63"/>
      <c r="CS36" s="63"/>
      <c r="CT36" s="63"/>
      <c r="CU36" s="63"/>
      <c r="CV36" s="63"/>
      <c r="CW36" s="64"/>
      <c r="CX36" s="65"/>
      <c r="CY36" s="66"/>
      <c r="CZ36" s="66"/>
      <c r="DA36" s="66"/>
      <c r="DB36" s="66"/>
      <c r="DC36" s="66"/>
      <c r="DD36" s="66"/>
      <c r="DE36" s="66"/>
      <c r="DF36" s="66"/>
      <c r="DG36" s="66"/>
      <c r="DH36" s="66"/>
      <c r="DI36" s="66"/>
      <c r="DJ36" s="66"/>
      <c r="DK36" s="66"/>
      <c r="DL36" s="66"/>
      <c r="DM36" s="66"/>
      <c r="DN36" s="66"/>
      <c r="DO36" s="67"/>
    </row>
    <row r="38" spans="1:119" ht="12.75">
      <c r="A38" s="4" t="s">
        <v>55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</row>
    <row r="39" spans="1:119" ht="27" customHeight="1">
      <c r="A39" s="85" t="s">
        <v>56</v>
      </c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86"/>
      <c r="X39" s="86"/>
      <c r="Y39" s="86"/>
      <c r="Z39" s="86"/>
      <c r="AA39" s="86"/>
      <c r="AB39" s="86"/>
      <c r="AC39" s="86"/>
      <c r="AD39" s="86"/>
      <c r="AE39" s="86"/>
      <c r="AF39" s="86"/>
      <c r="AG39" s="86"/>
      <c r="AH39" s="86"/>
      <c r="AI39" s="86"/>
      <c r="AJ39" s="86"/>
      <c r="AK39" s="86"/>
      <c r="AL39" s="86"/>
      <c r="AM39" s="86"/>
      <c r="AN39" s="86"/>
      <c r="AO39" s="86"/>
      <c r="AP39" s="86"/>
      <c r="AQ39" s="86"/>
      <c r="AR39" s="86"/>
      <c r="AS39" s="86"/>
      <c r="AT39" s="86"/>
      <c r="AU39" s="86"/>
      <c r="AV39" s="86"/>
      <c r="AW39" s="86"/>
      <c r="AX39" s="86"/>
      <c r="AY39" s="86"/>
      <c r="AZ39" s="86"/>
      <c r="BA39" s="86"/>
      <c r="BB39" s="86"/>
      <c r="BC39" s="86"/>
      <c r="BD39" s="86"/>
      <c r="BE39" s="86"/>
      <c r="BF39" s="86"/>
      <c r="BG39" s="86"/>
      <c r="BH39" s="86"/>
      <c r="BI39" s="86"/>
      <c r="BJ39" s="86"/>
      <c r="BK39" s="86"/>
      <c r="BL39" s="86"/>
      <c r="BM39" s="86"/>
      <c r="BN39" s="86"/>
      <c r="BO39" s="86"/>
      <c r="BP39" s="86"/>
      <c r="BQ39" s="86"/>
      <c r="BR39" s="86"/>
      <c r="BS39" s="86"/>
      <c r="BT39" s="86"/>
      <c r="BU39" s="86"/>
      <c r="BV39" s="86"/>
      <c r="BW39" s="86"/>
      <c r="BX39" s="86"/>
      <c r="BY39" s="86"/>
      <c r="BZ39" s="86"/>
      <c r="CA39" s="86"/>
      <c r="CB39" s="86"/>
      <c r="CC39" s="86"/>
      <c r="CD39" s="86"/>
      <c r="CE39" s="86"/>
      <c r="CF39" s="86"/>
      <c r="CG39" s="86"/>
      <c r="CH39" s="86"/>
      <c r="CI39" s="86"/>
      <c r="CJ39" s="86"/>
      <c r="CK39" s="86"/>
      <c r="CL39" s="86"/>
      <c r="CM39" s="86"/>
      <c r="CN39" s="86"/>
      <c r="CO39" s="86"/>
      <c r="CP39" s="86"/>
      <c r="CQ39" s="86"/>
      <c r="CR39" s="86"/>
      <c r="CS39" s="86"/>
      <c r="CT39" s="86"/>
      <c r="CU39" s="86"/>
      <c r="CV39" s="86"/>
      <c r="CW39" s="86"/>
      <c r="CX39" s="86"/>
      <c r="CY39" s="86"/>
      <c r="CZ39" s="86"/>
      <c r="DA39" s="86"/>
      <c r="DB39" s="86"/>
      <c r="DC39" s="86"/>
      <c r="DD39" s="86"/>
      <c r="DE39" s="86"/>
      <c r="DF39" s="86"/>
      <c r="DG39" s="86"/>
      <c r="DH39" s="86"/>
      <c r="DI39" s="86"/>
      <c r="DJ39" s="86"/>
      <c r="DK39" s="86"/>
      <c r="DL39" s="86"/>
      <c r="DM39" s="86"/>
      <c r="DN39" s="86"/>
      <c r="DO39" s="86"/>
    </row>
    <row r="40" spans="1:119" ht="24.75" customHeight="1">
      <c r="A40" s="85" t="s">
        <v>57</v>
      </c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  <c r="AB40" s="86"/>
      <c r="AC40" s="86"/>
      <c r="AD40" s="86"/>
      <c r="AE40" s="86"/>
      <c r="AF40" s="86"/>
      <c r="AG40" s="86"/>
      <c r="AH40" s="86"/>
      <c r="AI40" s="86"/>
      <c r="AJ40" s="86"/>
      <c r="AK40" s="86"/>
      <c r="AL40" s="86"/>
      <c r="AM40" s="86"/>
      <c r="AN40" s="86"/>
      <c r="AO40" s="86"/>
      <c r="AP40" s="86"/>
      <c r="AQ40" s="86"/>
      <c r="AR40" s="86"/>
      <c r="AS40" s="86"/>
      <c r="AT40" s="86"/>
      <c r="AU40" s="86"/>
      <c r="AV40" s="86"/>
      <c r="AW40" s="86"/>
      <c r="AX40" s="86"/>
      <c r="AY40" s="86"/>
      <c r="AZ40" s="86"/>
      <c r="BA40" s="86"/>
      <c r="BB40" s="86"/>
      <c r="BC40" s="86"/>
      <c r="BD40" s="86"/>
      <c r="BE40" s="86"/>
      <c r="BF40" s="86"/>
      <c r="BG40" s="86"/>
      <c r="BH40" s="86"/>
      <c r="BI40" s="86"/>
      <c r="BJ40" s="86"/>
      <c r="BK40" s="86"/>
      <c r="BL40" s="86"/>
      <c r="BM40" s="86"/>
      <c r="BN40" s="86"/>
      <c r="BO40" s="86"/>
      <c r="BP40" s="86"/>
      <c r="BQ40" s="86"/>
      <c r="BR40" s="86"/>
      <c r="BS40" s="86"/>
      <c r="BT40" s="86"/>
      <c r="BU40" s="86"/>
      <c r="BV40" s="86"/>
      <c r="BW40" s="86"/>
      <c r="BX40" s="86"/>
      <c r="BY40" s="86"/>
      <c r="BZ40" s="86"/>
      <c r="CA40" s="86"/>
      <c r="CB40" s="86"/>
      <c r="CC40" s="86"/>
      <c r="CD40" s="86"/>
      <c r="CE40" s="86"/>
      <c r="CF40" s="86"/>
      <c r="CG40" s="86"/>
      <c r="CH40" s="86"/>
      <c r="CI40" s="86"/>
      <c r="CJ40" s="86"/>
      <c r="CK40" s="86"/>
      <c r="CL40" s="86"/>
      <c r="CM40" s="86"/>
      <c r="CN40" s="86"/>
      <c r="CO40" s="86"/>
      <c r="CP40" s="86"/>
      <c r="CQ40" s="86"/>
      <c r="CR40" s="86"/>
      <c r="CS40" s="86"/>
      <c r="CT40" s="86"/>
      <c r="CU40" s="86"/>
      <c r="CV40" s="86"/>
      <c r="CW40" s="86"/>
      <c r="CX40" s="86"/>
      <c r="CY40" s="86"/>
      <c r="CZ40" s="86"/>
      <c r="DA40" s="86"/>
      <c r="DB40" s="86"/>
      <c r="DC40" s="86"/>
      <c r="DD40" s="86"/>
      <c r="DE40" s="86"/>
      <c r="DF40" s="86"/>
      <c r="DG40" s="86"/>
      <c r="DH40" s="86"/>
      <c r="DI40" s="86"/>
      <c r="DJ40" s="86"/>
      <c r="DK40" s="86"/>
      <c r="DL40" s="86"/>
      <c r="DM40" s="86"/>
      <c r="DN40" s="86"/>
      <c r="DO40" s="86"/>
    </row>
    <row r="41" spans="1:119" ht="25.5" customHeight="1">
      <c r="A41" s="85" t="s">
        <v>58</v>
      </c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6"/>
      <c r="BM41" s="86"/>
      <c r="BN41" s="86"/>
      <c r="BO41" s="86"/>
      <c r="BP41" s="86"/>
      <c r="BQ41" s="86"/>
      <c r="BR41" s="86"/>
      <c r="BS41" s="86"/>
      <c r="BT41" s="86"/>
      <c r="BU41" s="86"/>
      <c r="BV41" s="86"/>
      <c r="BW41" s="86"/>
      <c r="BX41" s="86"/>
      <c r="BY41" s="86"/>
      <c r="BZ41" s="86"/>
      <c r="CA41" s="86"/>
      <c r="CB41" s="86"/>
      <c r="CC41" s="86"/>
      <c r="CD41" s="86"/>
      <c r="CE41" s="86"/>
      <c r="CF41" s="86"/>
      <c r="CG41" s="86"/>
      <c r="CH41" s="86"/>
      <c r="CI41" s="86"/>
      <c r="CJ41" s="86"/>
      <c r="CK41" s="86"/>
      <c r="CL41" s="86"/>
      <c r="CM41" s="86"/>
      <c r="CN41" s="86"/>
      <c r="CO41" s="86"/>
      <c r="CP41" s="86"/>
      <c r="CQ41" s="86"/>
      <c r="CR41" s="86"/>
      <c r="CS41" s="86"/>
      <c r="CT41" s="86"/>
      <c r="CU41" s="86"/>
      <c r="CV41" s="86"/>
      <c r="CW41" s="86"/>
      <c r="CX41" s="86"/>
      <c r="CY41" s="86"/>
      <c r="CZ41" s="86"/>
      <c r="DA41" s="86"/>
      <c r="DB41" s="86"/>
      <c r="DC41" s="86"/>
      <c r="DD41" s="86"/>
      <c r="DE41" s="86"/>
      <c r="DF41" s="86"/>
      <c r="DG41" s="86"/>
      <c r="DH41" s="86"/>
      <c r="DI41" s="86"/>
      <c r="DJ41" s="86"/>
      <c r="DK41" s="86"/>
      <c r="DL41" s="86"/>
      <c r="DM41" s="86"/>
      <c r="DN41" s="86"/>
      <c r="DO41" s="86"/>
    </row>
  </sheetData>
  <mergeCells count="177">
    <mergeCell ref="BV13:CI13"/>
    <mergeCell ref="BV14:CI14"/>
    <mergeCell ref="BV15:CI15"/>
    <mergeCell ref="BV16:CI16"/>
    <mergeCell ref="A41:DO41"/>
    <mergeCell ref="CJ36:CW36"/>
    <mergeCell ref="CX36:DO36"/>
    <mergeCell ref="A39:DO39"/>
    <mergeCell ref="A40:DO40"/>
    <mergeCell ref="A36:H36"/>
    <mergeCell ref="J36:AV36"/>
    <mergeCell ref="AW36:BG36"/>
    <mergeCell ref="BH36:BU36"/>
    <mergeCell ref="BV36:CI36"/>
    <mergeCell ref="CJ35:CW35"/>
    <mergeCell ref="CX35:DO35"/>
    <mergeCell ref="A34:H34"/>
    <mergeCell ref="J34:AV34"/>
    <mergeCell ref="BV34:CI34"/>
    <mergeCell ref="BV35:CI35"/>
    <mergeCell ref="A35:H35"/>
    <mergeCell ref="J35:AV35"/>
    <mergeCell ref="AW35:BG35"/>
    <mergeCell ref="BH35:BU35"/>
    <mergeCell ref="AW34:BG34"/>
    <mergeCell ref="BH34:BU34"/>
    <mergeCell ref="CJ32:CW32"/>
    <mergeCell ref="CX32:DO32"/>
    <mergeCell ref="CJ33:CW33"/>
    <mergeCell ref="CX33:DO33"/>
    <mergeCell ref="CJ34:CW34"/>
    <mergeCell ref="CX34:DO34"/>
    <mergeCell ref="BV32:CI32"/>
    <mergeCell ref="BV33:CI33"/>
    <mergeCell ref="A33:H33"/>
    <mergeCell ref="J33:AV33"/>
    <mergeCell ref="AW33:BG33"/>
    <mergeCell ref="BH33:BU33"/>
    <mergeCell ref="A32:H32"/>
    <mergeCell ref="J32:AV32"/>
    <mergeCell ref="AW32:BG32"/>
    <mergeCell ref="BH32:BU32"/>
    <mergeCell ref="CJ31:CW31"/>
    <mergeCell ref="CX31:DO31"/>
    <mergeCell ref="A30:H30"/>
    <mergeCell ref="J30:AV30"/>
    <mergeCell ref="BV30:CI30"/>
    <mergeCell ref="BV31:CI31"/>
    <mergeCell ref="A31:H31"/>
    <mergeCell ref="J31:AV31"/>
    <mergeCell ref="AW31:BG31"/>
    <mergeCell ref="BH31:BU31"/>
    <mergeCell ref="AW30:BG30"/>
    <mergeCell ref="BH30:BU30"/>
    <mergeCell ref="CJ28:CW28"/>
    <mergeCell ref="CX28:DO28"/>
    <mergeCell ref="CJ29:CW29"/>
    <mergeCell ref="CX29:DO29"/>
    <mergeCell ref="CJ30:CW30"/>
    <mergeCell ref="CX30:DO30"/>
    <mergeCell ref="BV28:CI28"/>
    <mergeCell ref="BV29:CI29"/>
    <mergeCell ref="A29:H29"/>
    <mergeCell ref="J29:AV29"/>
    <mergeCell ref="AW29:BG29"/>
    <mergeCell ref="BH29:BU29"/>
    <mergeCell ref="A28:H28"/>
    <mergeCell ref="J28:AV28"/>
    <mergeCell ref="AW28:BG28"/>
    <mergeCell ref="BH28:BU28"/>
    <mergeCell ref="CJ27:CW27"/>
    <mergeCell ref="CX27:DO27"/>
    <mergeCell ref="A26:H26"/>
    <mergeCell ref="J26:AV26"/>
    <mergeCell ref="BV26:CI26"/>
    <mergeCell ref="BV27:CI27"/>
    <mergeCell ref="A27:H27"/>
    <mergeCell ref="J27:AV27"/>
    <mergeCell ref="AW27:BG27"/>
    <mergeCell ref="BH27:BU27"/>
    <mergeCell ref="AW26:BG26"/>
    <mergeCell ref="BH26:BU26"/>
    <mergeCell ref="CJ24:CW24"/>
    <mergeCell ref="CX24:DO24"/>
    <mergeCell ref="CJ25:CW25"/>
    <mergeCell ref="CX25:DO25"/>
    <mergeCell ref="CJ26:CW26"/>
    <mergeCell ref="CX26:DO26"/>
    <mergeCell ref="BV24:CI24"/>
    <mergeCell ref="BV25:CI25"/>
    <mergeCell ref="A25:H25"/>
    <mergeCell ref="J25:AV25"/>
    <mergeCell ref="AW25:BG25"/>
    <mergeCell ref="BH25:BU25"/>
    <mergeCell ref="A24:H24"/>
    <mergeCell ref="J24:AV24"/>
    <mergeCell ref="AW24:BG24"/>
    <mergeCell ref="BH24:BU24"/>
    <mergeCell ref="CJ23:CW23"/>
    <mergeCell ref="CX23:DO23"/>
    <mergeCell ref="A22:H22"/>
    <mergeCell ref="J22:AV22"/>
    <mergeCell ref="BV22:CI22"/>
    <mergeCell ref="BV23:CI23"/>
    <mergeCell ref="A23:H23"/>
    <mergeCell ref="J23:AV23"/>
    <mergeCell ref="AW23:BG23"/>
    <mergeCell ref="BH23:BU23"/>
    <mergeCell ref="AW22:BG22"/>
    <mergeCell ref="BH22:BU22"/>
    <mergeCell ref="CJ20:CW20"/>
    <mergeCell ref="CX20:DO20"/>
    <mergeCell ref="CJ21:CW21"/>
    <mergeCell ref="CX21:DO21"/>
    <mergeCell ref="CJ22:CW22"/>
    <mergeCell ref="CX22:DO22"/>
    <mergeCell ref="BV20:CI20"/>
    <mergeCell ref="BV21:CI21"/>
    <mergeCell ref="A21:H21"/>
    <mergeCell ref="J21:AV21"/>
    <mergeCell ref="AW21:BG21"/>
    <mergeCell ref="BH21:BU21"/>
    <mergeCell ref="A20:H20"/>
    <mergeCell ref="J20:AV20"/>
    <mergeCell ref="AW20:BG20"/>
    <mergeCell ref="BH20:BU20"/>
    <mergeCell ref="CJ19:CW19"/>
    <mergeCell ref="CX19:DO19"/>
    <mergeCell ref="A18:H18"/>
    <mergeCell ref="J18:AV18"/>
    <mergeCell ref="BV18:CI18"/>
    <mergeCell ref="BV19:CI19"/>
    <mergeCell ref="A19:H19"/>
    <mergeCell ref="J19:AV19"/>
    <mergeCell ref="AW19:BG19"/>
    <mergeCell ref="BH19:BU19"/>
    <mergeCell ref="AW18:BG18"/>
    <mergeCell ref="BH18:BU18"/>
    <mergeCell ref="CJ16:CW16"/>
    <mergeCell ref="CX16:DO16"/>
    <mergeCell ref="CJ17:CW17"/>
    <mergeCell ref="CX17:DO17"/>
    <mergeCell ref="CJ18:CW18"/>
    <mergeCell ref="CX18:DO18"/>
    <mergeCell ref="BV17:CI17"/>
    <mergeCell ref="A17:H17"/>
    <mergeCell ref="J17:AV17"/>
    <mergeCell ref="AW17:BG17"/>
    <mergeCell ref="BH17:BU17"/>
    <mergeCell ref="A16:H16"/>
    <mergeCell ref="J16:AV16"/>
    <mergeCell ref="AW16:BG16"/>
    <mergeCell ref="BH16:BU16"/>
    <mergeCell ref="CJ14:CW14"/>
    <mergeCell ref="CX14:DO14"/>
    <mergeCell ref="A15:H15"/>
    <mergeCell ref="J15:AV15"/>
    <mergeCell ref="AW15:BG15"/>
    <mergeCell ref="BH15:BU15"/>
    <mergeCell ref="CJ15:CW15"/>
    <mergeCell ref="CX15:DO15"/>
    <mergeCell ref="A14:H14"/>
    <mergeCell ref="J14:AV14"/>
    <mergeCell ref="AW14:BG14"/>
    <mergeCell ref="BH14:BU14"/>
    <mergeCell ref="A10:DO10"/>
    <mergeCell ref="A12:H13"/>
    <mergeCell ref="I12:AV13"/>
    <mergeCell ref="AW12:BG13"/>
    <mergeCell ref="BH12:CW12"/>
    <mergeCell ref="CX12:DO13"/>
    <mergeCell ref="BH13:BU13"/>
    <mergeCell ref="CJ13:CW13"/>
    <mergeCell ref="A6:DO6"/>
    <mergeCell ref="A7:DQ7"/>
    <mergeCell ref="A8:DQ8"/>
    <mergeCell ref="A9:DQ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L18"/>
  <sheetViews>
    <sheetView tabSelected="1" workbookViewId="0" topLeftCell="F1">
      <selection activeCell="B7" sqref="B7"/>
    </sheetView>
  </sheetViews>
  <sheetFormatPr defaultColWidth="9.140625" defaultRowHeight="12.75"/>
  <cols>
    <col min="1" max="1" width="3.8515625" style="0" customWidth="1"/>
    <col min="2" max="2" width="27.421875" style="0" customWidth="1"/>
    <col min="3" max="3" width="10.28125" style="0" customWidth="1"/>
    <col min="4" max="4" width="10.8515625" style="0" customWidth="1"/>
    <col min="8" max="8" width="9.8515625" style="0" customWidth="1"/>
    <col min="9" max="9" width="10.00390625" style="0" customWidth="1"/>
  </cols>
  <sheetData>
    <row r="2" spans="1:12" ht="14.25" customHeight="1">
      <c r="A2" s="97"/>
      <c r="B2" s="90" t="s">
        <v>74</v>
      </c>
      <c r="C2" s="90"/>
      <c r="D2" s="90"/>
      <c r="E2" s="90"/>
      <c r="F2" s="90"/>
      <c r="G2" s="90"/>
      <c r="H2" s="90"/>
      <c r="I2" s="90"/>
      <c r="J2" s="90"/>
      <c r="K2" s="90"/>
      <c r="L2" s="90"/>
    </row>
    <row r="3" spans="1:12" ht="15.75">
      <c r="A3" s="7"/>
      <c r="B3" s="8"/>
      <c r="C3" s="7"/>
      <c r="D3" s="7"/>
      <c r="E3" s="7"/>
      <c r="F3" s="5">
        <f>1.3005-1.25</f>
        <v>0.05049999999999999</v>
      </c>
      <c r="G3" s="7"/>
      <c r="H3" s="9">
        <f>H10+H8</f>
        <v>0</v>
      </c>
      <c r="I3" s="9">
        <f>K7+I10+I8</f>
        <v>0</v>
      </c>
      <c r="J3" s="5" t="e">
        <f>I8/I7</f>
        <v>#DIV/0!</v>
      </c>
      <c r="K3" s="5" t="e">
        <f>K8/K7</f>
        <v>#DIV/0!</v>
      </c>
      <c r="L3" s="6"/>
    </row>
    <row r="4" spans="1:12" ht="15.75">
      <c r="A4" s="91"/>
      <c r="B4" s="92" t="s">
        <v>60</v>
      </c>
      <c r="C4" s="94" t="s">
        <v>75</v>
      </c>
      <c r="D4" s="95"/>
      <c r="E4" s="95"/>
      <c r="F4" s="95"/>
      <c r="G4" s="95"/>
      <c r="H4" s="87" t="s">
        <v>76</v>
      </c>
      <c r="I4" s="88"/>
      <c r="J4" s="88"/>
      <c r="K4" s="88"/>
      <c r="L4" s="88"/>
    </row>
    <row r="5" spans="1:12" ht="15.75">
      <c r="A5" s="91"/>
      <c r="B5" s="93"/>
      <c r="C5" s="10" t="s">
        <v>61</v>
      </c>
      <c r="D5" s="11" t="s">
        <v>62</v>
      </c>
      <c r="E5" s="11" t="s">
        <v>63</v>
      </c>
      <c r="F5" s="11" t="s">
        <v>64</v>
      </c>
      <c r="G5" s="11" t="s">
        <v>65</v>
      </c>
      <c r="H5" s="12" t="s">
        <v>61</v>
      </c>
      <c r="I5" s="13" t="s">
        <v>62</v>
      </c>
      <c r="J5" s="13" t="s">
        <v>63</v>
      </c>
      <c r="K5" s="13" t="s">
        <v>66</v>
      </c>
      <c r="L5" s="13" t="s">
        <v>65</v>
      </c>
    </row>
    <row r="6" spans="1:12" ht="15.75">
      <c r="A6" s="14"/>
      <c r="B6" s="15">
        <v>2</v>
      </c>
      <c r="C6" s="16">
        <v>3</v>
      </c>
      <c r="D6" s="17">
        <v>4</v>
      </c>
      <c r="E6" s="18">
        <v>5</v>
      </c>
      <c r="F6" s="17">
        <v>6</v>
      </c>
      <c r="G6" s="18">
        <v>7</v>
      </c>
      <c r="H6" s="19">
        <v>7</v>
      </c>
      <c r="I6" s="20">
        <v>8</v>
      </c>
      <c r="J6" s="21">
        <v>9</v>
      </c>
      <c r="K6" s="20">
        <v>10</v>
      </c>
      <c r="L6" s="22">
        <v>11</v>
      </c>
    </row>
    <row r="7" spans="1:12" ht="31.5">
      <c r="A7" s="23"/>
      <c r="B7" s="24" t="s">
        <v>67</v>
      </c>
      <c r="C7" s="25">
        <f>D7</f>
        <v>152.7246</v>
      </c>
      <c r="D7" s="26">
        <v>152.7246</v>
      </c>
      <c r="E7" s="27">
        <v>0</v>
      </c>
      <c r="F7" s="28">
        <f>D7-D8-D10</f>
        <v>1.3004526599999906</v>
      </c>
      <c r="G7" s="29">
        <v>0</v>
      </c>
      <c r="H7" s="30">
        <f>I7</f>
        <v>0</v>
      </c>
      <c r="I7" s="31"/>
      <c r="J7" s="32"/>
      <c r="K7" s="31"/>
      <c r="L7" s="31"/>
    </row>
    <row r="8" spans="1:12" ht="31.5">
      <c r="A8" s="23"/>
      <c r="B8" s="24" t="s">
        <v>68</v>
      </c>
      <c r="C8" s="33">
        <f>D8+F8</f>
        <v>2.0206049032079996</v>
      </c>
      <c r="D8" s="34">
        <f>D7*D9/100</f>
        <v>1.97014734</v>
      </c>
      <c r="E8" s="35">
        <v>0</v>
      </c>
      <c r="F8" s="36">
        <f>F7*F9/100</f>
        <v>0.050457563207999635</v>
      </c>
      <c r="G8" s="37">
        <v>0</v>
      </c>
      <c r="H8" s="38">
        <f>SUM(I8:L8)</f>
        <v>0</v>
      </c>
      <c r="I8" s="39">
        <f>I7-I10-K7</f>
        <v>0</v>
      </c>
      <c r="J8" s="40">
        <f>J7*J9/100</f>
        <v>0</v>
      </c>
      <c r="K8" s="39">
        <f>K7-K10</f>
        <v>0</v>
      </c>
      <c r="L8" s="39">
        <f>L7*L9/100</f>
        <v>0</v>
      </c>
    </row>
    <row r="9" spans="1:12" ht="15.75">
      <c r="A9" s="23"/>
      <c r="B9" s="24" t="s">
        <v>69</v>
      </c>
      <c r="C9" s="25">
        <f>C8/C7*100</f>
        <v>1.3230382683654103</v>
      </c>
      <c r="D9" s="41">
        <v>1.29</v>
      </c>
      <c r="E9" s="35">
        <v>0</v>
      </c>
      <c r="F9" s="36">
        <v>3.88</v>
      </c>
      <c r="G9" s="41"/>
      <c r="H9" s="38" t="e">
        <f>H8/H7*100</f>
        <v>#DIV/0!</v>
      </c>
      <c r="I9" s="42">
        <v>1.355</v>
      </c>
      <c r="J9" s="43"/>
      <c r="K9" s="42">
        <v>5.825</v>
      </c>
      <c r="L9" s="44"/>
    </row>
    <row r="10" spans="1:12" ht="63">
      <c r="A10" s="23"/>
      <c r="B10" s="45" t="s">
        <v>70</v>
      </c>
      <c r="C10" s="46">
        <f>D10+F10</f>
        <v>150.704</v>
      </c>
      <c r="D10" s="47">
        <f>115.3+34.154</f>
        <v>149.454</v>
      </c>
      <c r="E10" s="35">
        <v>0</v>
      </c>
      <c r="F10" s="47">
        <f>1.05+0.2</f>
        <v>1.25</v>
      </c>
      <c r="G10" s="48">
        <v>0</v>
      </c>
      <c r="H10" s="38">
        <f>I10+K10</f>
        <v>0</v>
      </c>
      <c r="I10" s="39"/>
      <c r="J10" s="40">
        <f>SUM(J11:J15)</f>
        <v>0</v>
      </c>
      <c r="K10" s="39"/>
      <c r="L10" s="39">
        <f>L7-L8</f>
        <v>0</v>
      </c>
    </row>
    <row r="12" spans="2:12" ht="17.25" customHeight="1">
      <c r="B12" s="89" t="s">
        <v>77</v>
      </c>
      <c r="C12" s="89"/>
      <c r="D12" s="89"/>
      <c r="E12" s="89"/>
      <c r="F12" s="89"/>
      <c r="G12" s="89"/>
      <c r="H12" s="89"/>
      <c r="I12" s="89"/>
      <c r="J12" s="89"/>
      <c r="K12" s="89"/>
      <c r="L12" s="89"/>
    </row>
    <row r="13" spans="2:12" ht="27" customHeight="1">
      <c r="B13" s="89"/>
      <c r="C13" s="89"/>
      <c r="D13" s="89"/>
      <c r="E13" s="89"/>
      <c r="F13" s="89"/>
      <c r="G13" s="89"/>
      <c r="H13" s="89"/>
      <c r="I13" s="89"/>
      <c r="J13" s="89"/>
      <c r="K13" s="89"/>
      <c r="L13" s="89"/>
    </row>
    <row r="14" spans="2:7" ht="15.75">
      <c r="B14" s="49"/>
      <c r="C14" s="49"/>
      <c r="D14" s="49"/>
      <c r="E14" s="49"/>
      <c r="F14" s="49"/>
      <c r="G14" s="49"/>
    </row>
    <row r="15" ht="12.75">
      <c r="H15" s="50"/>
    </row>
    <row r="16" spans="2:12" ht="15.75">
      <c r="B16" s="96" t="s">
        <v>71</v>
      </c>
      <c r="C16" s="96"/>
      <c r="D16" s="96"/>
      <c r="E16" s="96"/>
      <c r="F16" s="96"/>
      <c r="G16" s="96"/>
      <c r="H16" s="96"/>
      <c r="I16" s="96"/>
      <c r="J16" s="96"/>
      <c r="K16" s="96"/>
      <c r="L16" s="96"/>
    </row>
    <row r="17" spans="2:12" ht="15.75">
      <c r="B17" s="96" t="s">
        <v>72</v>
      </c>
      <c r="C17" s="96"/>
      <c r="D17" s="96"/>
      <c r="E17" s="96"/>
      <c r="F17" s="96"/>
      <c r="G17" s="96"/>
      <c r="H17" s="96"/>
      <c r="I17" s="96"/>
      <c r="J17" s="96"/>
      <c r="K17" s="96"/>
      <c r="L17" s="96"/>
    </row>
    <row r="18" spans="2:12" ht="15.75">
      <c r="B18" s="96" t="s">
        <v>73</v>
      </c>
      <c r="C18" s="96"/>
      <c r="D18" s="96"/>
      <c r="E18" s="96"/>
      <c r="F18" s="96"/>
      <c r="G18" s="96"/>
      <c r="H18" s="96"/>
      <c r="I18" s="96"/>
      <c r="J18" s="96"/>
      <c r="K18" s="96"/>
      <c r="L18" s="96"/>
    </row>
  </sheetData>
  <sheetProtection/>
  <protectedRanges>
    <protectedRange sqref="I16:L18 L9 J9" name="Диапазон1"/>
    <protectedRange sqref="D16:G18" name="Диапазон1_1"/>
    <protectedRange sqref="K9" name="Диапазон1_6"/>
    <protectedRange sqref="I9" name="Диапазон1_6_1"/>
  </protectedRanges>
  <mergeCells count="9">
    <mergeCell ref="A4:A5"/>
    <mergeCell ref="B4:B5"/>
    <mergeCell ref="C4:G4"/>
    <mergeCell ref="B2:L2"/>
    <mergeCell ref="B18:L18"/>
    <mergeCell ref="H4:L4"/>
    <mergeCell ref="B12:L13"/>
    <mergeCell ref="B16:L16"/>
    <mergeCell ref="B17:L1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KazarinovaRY</cp:lastModifiedBy>
  <dcterms:created xsi:type="dcterms:W3CDTF">1996-10-08T23:32:33Z</dcterms:created>
  <dcterms:modified xsi:type="dcterms:W3CDTF">2013-02-12T10:42:21Z</dcterms:modified>
  <cp:category/>
  <cp:version/>
  <cp:contentType/>
  <cp:contentStatus/>
</cp:coreProperties>
</file>